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Notice" sheetId="1" r:id="rId1"/>
    <sheet name="tab1" sheetId="2" r:id="rId2"/>
    <sheet name="graph2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<sst xmlns="http://schemas.openxmlformats.org/spreadsheetml/2006/main" count="40" uniqueCount="32">
  <si>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http://www.education.gouv.fr/cid57096/reperes-et-references-statistiques.html</t>
  </si>
  <si>
    <t>RERS 4.6 Le second cycle professionnel : classe, sexe</t>
  </si>
  <si>
    <t>[1] Répartition des élèves du second cycle professionnel selon le sexe et le diplôme préparé à la rentrée 2015</t>
  </si>
  <si>
    <t>Public</t>
  </si>
  <si>
    <t>Privé</t>
  </si>
  <si>
    <t>Public + Privé</t>
  </si>
  <si>
    <t>Garçons</t>
  </si>
  <si>
    <t>Filles</t>
  </si>
  <si>
    <t xml:space="preserve">Total </t>
  </si>
  <si>
    <t>Part des filles (%)</t>
  </si>
  <si>
    <t xml:space="preserve">CAP 1 an </t>
  </si>
  <si>
    <r>
      <t>CAP 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année</t>
    </r>
  </si>
  <si>
    <r>
      <t>CAP 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année </t>
    </r>
  </si>
  <si>
    <t>Total CAP 2 ans</t>
  </si>
  <si>
    <t>Seconde professionnelle</t>
  </si>
  <si>
    <t>Première professionnelle</t>
  </si>
  <si>
    <t>Terminale professionnelle</t>
  </si>
  <si>
    <t xml:space="preserve">Total bac professionnel/BMA </t>
  </si>
  <si>
    <t>Autres formations de niveaux IV et V</t>
  </si>
  <si>
    <t>Ensemble</t>
  </si>
  <si>
    <t>Sources : MENESR DEPP / Système d’information SCOLARITE et enquête n°16 auprès des établissements privés hors contrat</t>
  </si>
  <si>
    <t>Population concernée : établissements sous tutelle du MENESR, y compris EREA.</t>
  </si>
  <si>
    <t>FM + DOM</t>
  </si>
  <si>
    <t>CAP</t>
  </si>
  <si>
    <r>
      <t>2</t>
    </r>
    <r>
      <rPr>
        <vertAlign val="superscript"/>
        <sz val="8"/>
        <rFont val="Arial"/>
        <family val="2"/>
      </rPr>
      <t>nde</t>
    </r>
    <r>
      <rPr>
        <sz val="8"/>
        <rFont val="Arial"/>
        <family val="2"/>
      </rPr>
      <t xml:space="preserve"> pro</t>
    </r>
  </si>
  <si>
    <r>
      <t>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pro</t>
    </r>
  </si>
  <si>
    <t>Term pro</t>
  </si>
  <si>
    <t>[2] Effectifs d'élèves des secteurs public et privé à la rentrée 2015</t>
  </si>
  <si>
    <t>Population concernée : Etablissements sous tutelle du MENESR, y compris EREA.</t>
  </si>
  <si>
    <t>Mentions complémentaires (MC)</t>
  </si>
  <si>
    <t>ULIS en second cycle professionnel</t>
  </si>
  <si>
    <t>► Champ : France métropolitaine + DOM, Public + Privé, MENESR.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</si>
</sst>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52">
    <font>
      <sz val="10"/>
      <name val="Arial Narrow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10"/>
      <color indexed="8"/>
      <name val="Arial Narrow"/>
      <family val="0"/>
    </font>
    <font>
      <sz val="7"/>
      <color indexed="8"/>
      <name val="Arial"/>
      <family val="0"/>
    </font>
    <font>
      <sz val="8"/>
      <color indexed="8"/>
      <name val="Arial Narrow"/>
      <family val="0"/>
    </font>
    <font>
      <sz val="5.75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9" fontId="1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3" fontId="8" fillId="33" borderId="10" xfId="0" applyNumberFormat="1" applyFont="1" applyFill="1" applyBorder="1" applyAlignment="1">
      <alignment horizontal="right" vertical="top"/>
    </xf>
    <xf numFmtId="0" fontId="8" fillId="33" borderId="10" xfId="0" applyFont="1" applyFill="1" applyBorder="1" applyAlignment="1">
      <alignment horizontal="right" vertical="top"/>
    </xf>
    <xf numFmtId="0" fontId="8" fillId="33" borderId="10" xfId="0" applyFont="1" applyFill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10" fillId="0" borderId="0" xfId="0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Border="1" applyAlignment="1">
      <alignment horizontal="left"/>
    </xf>
    <xf numFmtId="3" fontId="10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8" fillId="33" borderId="0" xfId="0" applyNumberFormat="1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 horizontal="right"/>
    </xf>
    <xf numFmtId="165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34" fillId="0" borderId="0" xfId="53">
      <alignment/>
      <protection/>
    </xf>
    <xf numFmtId="0" fontId="41" fillId="35" borderId="0" xfId="45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33" borderId="12" xfId="0" applyFont="1" applyFill="1" applyBorder="1" applyAlignment="1">
      <alignment/>
    </xf>
    <xf numFmtId="3" fontId="8" fillId="33" borderId="13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8907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graph2!$B$5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graph2!$C$4:$F$4</c:f>
              <c:strCache/>
            </c:strRef>
          </c:cat>
          <c:val>
            <c:numRef>
              <c:f>graph2!$C$5:$F$5</c:f>
              <c:numCache/>
            </c:numRef>
          </c:val>
        </c:ser>
        <c:ser>
          <c:idx val="1"/>
          <c:order val="1"/>
          <c:tx>
            <c:strRef>
              <c:f>graph2!$B$6</c:f>
              <c:strCache>
                <c:ptCount val="1"/>
                <c:pt idx="0">
                  <c:v>Privé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graph2!$C$4:$F$4</c:f>
              <c:strCache/>
            </c:strRef>
          </c:cat>
          <c:val>
            <c:numRef>
              <c:f>graph2!$C$6:$F$6</c:f>
              <c:numCache/>
            </c:numRef>
          </c:val>
        </c:ser>
        <c:axId val="12740584"/>
        <c:axId val="47556393"/>
      </c:bar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7556393"/>
        <c:crossesAt val="0"/>
        <c:auto val="1"/>
        <c:lblOffset val="100"/>
        <c:tickLblSkip val="1"/>
        <c:noMultiLvlLbl val="0"/>
      </c:catAx>
      <c:valAx>
        <c:axId val="4755639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2740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75"/>
          <c:y val="0.14825"/>
          <c:w val="0.192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0</xdr:row>
      <xdr:rowOff>3867150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0.48575</cdr:x>
      <cdr:y>0.92775</cdr:y>
    </cdr:from>
    <cdr:to>
      <cdr:x>0.7605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543175" y="3057525"/>
          <a:ext cx="1438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360" tIns="273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Baccalauréat professionnel et BMA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152400</xdr:rowOff>
    </xdr:from>
    <xdr:to>
      <xdr:col>7</xdr:col>
      <xdr:colOff>476250</xdr:colOff>
      <xdr:row>33</xdr:row>
      <xdr:rowOff>47625</xdr:rowOff>
    </xdr:to>
    <xdr:graphicFrame>
      <xdr:nvGraphicFramePr>
        <xdr:cNvPr id="1" name="Graphique 1"/>
        <xdr:cNvGraphicFramePr/>
      </xdr:nvGraphicFramePr>
      <xdr:xfrm>
        <a:off x="28575" y="1962150"/>
        <a:ext cx="52482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590550</xdr:colOff>
      <xdr:row>31</xdr:row>
      <xdr:rowOff>123825</xdr:rowOff>
    </xdr:from>
    <xdr:to>
      <xdr:col>6</xdr:col>
      <xdr:colOff>466725</xdr:colOff>
      <xdr:row>31</xdr:row>
      <xdr:rowOff>123825</xdr:rowOff>
    </xdr:to>
    <xdr:sp>
      <xdr:nvSpPr>
        <xdr:cNvPr id="2" name="Line 3"/>
        <xdr:cNvSpPr>
          <a:spLocks/>
        </xdr:cNvSpPr>
      </xdr:nvSpPr>
      <xdr:spPr>
        <a:xfrm>
          <a:off x="1962150" y="5010150"/>
          <a:ext cx="2619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</xdr:col>
      <xdr:colOff>533400</xdr:colOff>
      <xdr:row>31</xdr:row>
      <xdr:rowOff>66675</xdr:rowOff>
    </xdr:from>
    <xdr:to>
      <xdr:col>2</xdr:col>
      <xdr:colOff>590550</xdr:colOff>
      <xdr:row>31</xdr:row>
      <xdr:rowOff>123825</xdr:rowOff>
    </xdr:to>
    <xdr:sp>
      <xdr:nvSpPr>
        <xdr:cNvPr id="3" name="Line 4"/>
        <xdr:cNvSpPr>
          <a:spLocks/>
        </xdr:cNvSpPr>
      </xdr:nvSpPr>
      <xdr:spPr>
        <a:xfrm>
          <a:off x="1905000" y="4953000"/>
          <a:ext cx="57150" cy="5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6</xdr:col>
      <xdr:colOff>476250</xdr:colOff>
      <xdr:row>31</xdr:row>
      <xdr:rowOff>47625</xdr:rowOff>
    </xdr:from>
    <xdr:to>
      <xdr:col>6</xdr:col>
      <xdr:colOff>542925</xdr:colOff>
      <xdr:row>31</xdr:row>
      <xdr:rowOff>133350</xdr:rowOff>
    </xdr:to>
    <xdr:sp>
      <xdr:nvSpPr>
        <xdr:cNvPr id="4" name="Line 5"/>
        <xdr:cNvSpPr>
          <a:spLocks/>
        </xdr:cNvSpPr>
      </xdr:nvSpPr>
      <xdr:spPr>
        <a:xfrm flipV="1">
          <a:off x="4591050" y="4933950"/>
          <a:ext cx="66675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A10" sqref="A10"/>
    </sheetView>
  </sheetViews>
  <sheetFormatPr defaultColWidth="12" defaultRowHeight="12.75"/>
  <cols>
    <col min="1" max="1" width="96.83203125" style="37" customWidth="1"/>
    <col min="2" max="16384" width="12" style="37" customWidth="1"/>
  </cols>
  <sheetData>
    <row r="1" ht="306" customHeight="1"/>
    <row r="2" ht="15">
      <c r="A2" s="38" t="s">
        <v>0</v>
      </c>
    </row>
  </sheetData>
  <sheetProtection/>
  <hyperlinks>
    <hyperlink ref="A2" r:id="rId1" display="http://www.education.gouv.fr/cid57096/reperes-et-references-statistiques.htm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0" sqref="A20:D20"/>
    </sheetView>
  </sheetViews>
  <sheetFormatPr defaultColWidth="12" defaultRowHeight="12.75"/>
  <cols>
    <col min="1" max="1" width="37.33203125" style="1" customWidth="1"/>
    <col min="2" max="7" width="8.83203125" style="2" customWidth="1"/>
    <col min="8" max="8" width="8.83203125" style="3" customWidth="1"/>
    <col min="9" max="9" width="8.83203125" style="2" customWidth="1"/>
    <col min="10" max="16384" width="12" style="1" customWidth="1"/>
  </cols>
  <sheetData>
    <row r="1" ht="15">
      <c r="A1" s="4" t="s">
        <v>1</v>
      </c>
    </row>
    <row r="2" ht="12.75">
      <c r="A2" s="5"/>
    </row>
    <row r="3" spans="1:9" ht="12.7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</row>
    <row r="4" spans="1:2" ht="12.75" customHeight="1">
      <c r="A4" s="40"/>
      <c r="B4" s="40"/>
    </row>
    <row r="5" spans="2:9" ht="12.75">
      <c r="B5" s="6"/>
      <c r="C5" s="6"/>
      <c r="D5" s="6"/>
      <c r="E5" s="6"/>
      <c r="F5" s="6"/>
      <c r="G5" s="6"/>
      <c r="H5" s="7"/>
      <c r="I5" s="8"/>
    </row>
    <row r="6" spans="1:9" s="9" customFormat="1" ht="23.25" customHeight="1">
      <c r="A6" s="41"/>
      <c r="B6" s="42" t="s">
        <v>3</v>
      </c>
      <c r="C6" s="42"/>
      <c r="D6" s="42"/>
      <c r="E6" s="42" t="s">
        <v>4</v>
      </c>
      <c r="F6" s="42"/>
      <c r="G6" s="42"/>
      <c r="H6" s="42" t="s">
        <v>5</v>
      </c>
      <c r="I6" s="42"/>
    </row>
    <row r="7" spans="1:9" s="13" customFormat="1" ht="26.25" customHeight="1">
      <c r="A7" s="41"/>
      <c r="B7" s="10" t="s">
        <v>6</v>
      </c>
      <c r="C7" s="10" t="s">
        <v>7</v>
      </c>
      <c r="D7" s="11" t="s">
        <v>8</v>
      </c>
      <c r="E7" s="10" t="s">
        <v>6</v>
      </c>
      <c r="F7" s="10" t="s">
        <v>7</v>
      </c>
      <c r="G7" s="11" t="s">
        <v>8</v>
      </c>
      <c r="H7" s="11" t="s">
        <v>8</v>
      </c>
      <c r="I7" s="12" t="s">
        <v>9</v>
      </c>
    </row>
    <row r="8" spans="1:9" s="17" customFormat="1" ht="20.25" customHeight="1">
      <c r="A8" s="14" t="s">
        <v>10</v>
      </c>
      <c r="B8" s="15">
        <v>1028</v>
      </c>
      <c r="C8" s="15">
        <v>742</v>
      </c>
      <c r="D8" s="15">
        <v>1770</v>
      </c>
      <c r="E8" s="15">
        <v>454</v>
      </c>
      <c r="F8" s="15">
        <v>2653</v>
      </c>
      <c r="G8" s="15">
        <v>3107</v>
      </c>
      <c r="H8" s="15">
        <v>4877</v>
      </c>
      <c r="I8" s="16">
        <v>69.61246668033627</v>
      </c>
    </row>
    <row r="9" spans="1:9" s="9" customFormat="1" ht="20.25" customHeight="1">
      <c r="A9" s="18" t="s">
        <v>11</v>
      </c>
      <c r="B9" s="19">
        <v>31490</v>
      </c>
      <c r="C9" s="19">
        <v>17962</v>
      </c>
      <c r="D9" s="19">
        <v>49452</v>
      </c>
      <c r="E9" s="19">
        <v>4955</v>
      </c>
      <c r="F9" s="19">
        <v>5806</v>
      </c>
      <c r="G9" s="19">
        <v>10761</v>
      </c>
      <c r="H9" s="19">
        <v>60213</v>
      </c>
      <c r="I9" s="20">
        <v>39.473203461046616</v>
      </c>
    </row>
    <row r="10" spans="1:9" s="17" customFormat="1" ht="20.25" customHeight="1">
      <c r="A10" s="18" t="s">
        <v>12</v>
      </c>
      <c r="B10" s="19">
        <v>26120</v>
      </c>
      <c r="C10" s="19">
        <v>16136</v>
      </c>
      <c r="D10" s="19">
        <v>42256</v>
      </c>
      <c r="E10" s="19">
        <v>4579</v>
      </c>
      <c r="F10" s="19">
        <v>5323</v>
      </c>
      <c r="G10" s="19">
        <v>9902</v>
      </c>
      <c r="H10" s="19">
        <v>52158</v>
      </c>
      <c r="I10" s="20">
        <v>41.14229840101231</v>
      </c>
    </row>
    <row r="11" spans="1:9" s="17" customFormat="1" ht="20.25" customHeight="1">
      <c r="A11" s="14" t="s">
        <v>13</v>
      </c>
      <c r="B11" s="15">
        <v>57610</v>
      </c>
      <c r="C11" s="15">
        <v>34098</v>
      </c>
      <c r="D11" s="15">
        <v>91708</v>
      </c>
      <c r="E11" s="15">
        <v>9534</v>
      </c>
      <c r="F11" s="15">
        <v>11129</v>
      </c>
      <c r="G11" s="15">
        <v>20663</v>
      </c>
      <c r="H11" s="15">
        <v>112371</v>
      </c>
      <c r="I11" s="16">
        <v>40.247928736061795</v>
      </c>
    </row>
    <row r="12" spans="1:9" s="17" customFormat="1" ht="20.25" customHeight="1">
      <c r="A12" s="21" t="s">
        <v>14</v>
      </c>
      <c r="B12" s="22">
        <v>88944</v>
      </c>
      <c r="C12" s="22">
        <v>58304</v>
      </c>
      <c r="D12" s="22">
        <v>147248</v>
      </c>
      <c r="E12" s="22">
        <v>18864</v>
      </c>
      <c r="F12" s="22">
        <v>19529</v>
      </c>
      <c r="G12" s="22">
        <v>38393</v>
      </c>
      <c r="H12" s="22">
        <v>185641</v>
      </c>
      <c r="I12" s="23">
        <v>41.92662181306931</v>
      </c>
    </row>
    <row r="13" spans="1:9" s="17" customFormat="1" ht="20.25" customHeight="1">
      <c r="A13" s="21" t="s">
        <v>15</v>
      </c>
      <c r="B13" s="22">
        <v>84958</v>
      </c>
      <c r="C13" s="22">
        <v>58829</v>
      </c>
      <c r="D13" s="22">
        <v>143787</v>
      </c>
      <c r="E13" s="22">
        <v>18407</v>
      </c>
      <c r="F13" s="22">
        <v>20296</v>
      </c>
      <c r="G13" s="22">
        <v>38703</v>
      </c>
      <c r="H13" s="22">
        <v>182490</v>
      </c>
      <c r="I13" s="23">
        <v>43.35854019398323</v>
      </c>
    </row>
    <row r="14" spans="1:9" s="17" customFormat="1" ht="20.25" customHeight="1">
      <c r="A14" s="21" t="s">
        <v>16</v>
      </c>
      <c r="B14" s="22">
        <v>77921</v>
      </c>
      <c r="C14" s="22">
        <v>56095</v>
      </c>
      <c r="D14" s="22">
        <v>134016</v>
      </c>
      <c r="E14" s="22">
        <v>16812</v>
      </c>
      <c r="F14" s="22">
        <v>18836</v>
      </c>
      <c r="G14" s="22">
        <v>35648</v>
      </c>
      <c r="H14" s="22">
        <v>169664</v>
      </c>
      <c r="I14" s="23">
        <v>44.16434835910977</v>
      </c>
    </row>
    <row r="15" spans="1:10" s="24" customFormat="1" ht="20.25" customHeight="1">
      <c r="A15" s="14" t="s">
        <v>17</v>
      </c>
      <c r="B15" s="15">
        <v>251823</v>
      </c>
      <c r="C15" s="15">
        <v>173228</v>
      </c>
      <c r="D15" s="15">
        <v>425051</v>
      </c>
      <c r="E15" s="15">
        <v>54083</v>
      </c>
      <c r="F15" s="15">
        <v>58661</v>
      </c>
      <c r="G15" s="15">
        <v>112744</v>
      </c>
      <c r="H15" s="15">
        <v>537795</v>
      </c>
      <c r="I15" s="16">
        <v>43.118474511663365</v>
      </c>
      <c r="J15" s="36"/>
    </row>
    <row r="16" spans="1:9" s="17" customFormat="1" ht="20.25" customHeight="1">
      <c r="A16" s="25" t="s">
        <v>29</v>
      </c>
      <c r="B16" s="26">
        <v>1889</v>
      </c>
      <c r="C16" s="26">
        <v>1992</v>
      </c>
      <c r="D16" s="26">
        <v>3881</v>
      </c>
      <c r="E16" s="26">
        <v>361</v>
      </c>
      <c r="F16" s="26">
        <v>924</v>
      </c>
      <c r="G16" s="26">
        <v>1285</v>
      </c>
      <c r="H16" s="26">
        <v>5166</v>
      </c>
      <c r="I16" s="27">
        <v>56.44599303135889</v>
      </c>
    </row>
    <row r="17" spans="1:9" s="17" customFormat="1" ht="20.25" customHeight="1">
      <c r="A17" s="28" t="s">
        <v>18</v>
      </c>
      <c r="B17" s="26">
        <v>288</v>
      </c>
      <c r="C17" s="26">
        <v>2209</v>
      </c>
      <c r="D17" s="26">
        <v>2497</v>
      </c>
      <c r="E17" s="26">
        <v>116</v>
      </c>
      <c r="F17" s="26">
        <v>505</v>
      </c>
      <c r="G17" s="26">
        <v>621</v>
      </c>
      <c r="H17" s="26">
        <v>3118</v>
      </c>
      <c r="I17" s="27">
        <v>87.04297626683771</v>
      </c>
    </row>
    <row r="18" spans="1:9" s="17" customFormat="1" ht="20.25" customHeight="1">
      <c r="A18" s="28" t="s">
        <v>30</v>
      </c>
      <c r="B18" s="26">
        <v>1707</v>
      </c>
      <c r="C18" s="26">
        <v>1183</v>
      </c>
      <c r="D18" s="26">
        <v>2890</v>
      </c>
      <c r="E18" s="26">
        <v>414</v>
      </c>
      <c r="F18" s="26">
        <v>362</v>
      </c>
      <c r="G18" s="26">
        <v>776</v>
      </c>
      <c r="H18" s="26">
        <v>3666</v>
      </c>
      <c r="I18" s="27">
        <v>42.14402618657938</v>
      </c>
    </row>
    <row r="19" spans="1:9" s="17" customFormat="1" ht="20.25" customHeight="1">
      <c r="A19" s="29" t="s">
        <v>19</v>
      </c>
      <c r="B19" s="30">
        <v>314345</v>
      </c>
      <c r="C19" s="30">
        <v>213452</v>
      </c>
      <c r="D19" s="30">
        <v>527797</v>
      </c>
      <c r="E19" s="30">
        <v>64962</v>
      </c>
      <c r="F19" s="30">
        <v>74234</v>
      </c>
      <c r="G19" s="30">
        <v>139196</v>
      </c>
      <c r="H19" s="30">
        <v>666993</v>
      </c>
      <c r="I19" s="31">
        <v>43.13178699026826</v>
      </c>
    </row>
    <row r="20" spans="1:4" ht="12.75">
      <c r="A20" s="43" t="s">
        <v>31</v>
      </c>
      <c r="B20" s="43"/>
      <c r="C20" s="43"/>
      <c r="D20" s="43"/>
    </row>
    <row r="21" spans="1:9" ht="12.75">
      <c r="A21" s="9"/>
      <c r="B21" s="18"/>
      <c r="C21" s="18"/>
      <c r="D21" s="18"/>
      <c r="E21" s="18"/>
      <c r="F21" s="18"/>
      <c r="G21" s="18"/>
      <c r="H21" s="18"/>
      <c r="I21" s="18"/>
    </row>
    <row r="22" spans="1:9" ht="12.75">
      <c r="A22" s="17" t="s">
        <v>20</v>
      </c>
      <c r="B22" s="18"/>
      <c r="C22" s="18"/>
      <c r="D22" s="18"/>
      <c r="E22" s="18"/>
      <c r="F22" s="18"/>
      <c r="G22" s="18"/>
      <c r="H22" s="18"/>
      <c r="I22" s="18"/>
    </row>
    <row r="23" ht="12.75">
      <c r="A23" s="17" t="s">
        <v>21</v>
      </c>
    </row>
  </sheetData>
  <sheetProtection selectLockedCells="1" selectUnlockedCells="1"/>
  <mergeCells count="7">
    <mergeCell ref="A20:D20"/>
    <mergeCell ref="A3:I3"/>
    <mergeCell ref="A4:B4"/>
    <mergeCell ref="A6:A7"/>
    <mergeCell ref="B6:D6"/>
    <mergeCell ref="E6:G6"/>
    <mergeCell ref="H6:I6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35" sqref="A35"/>
    </sheetView>
  </sheetViews>
  <sheetFormatPr defaultColWidth="12" defaultRowHeight="12.75"/>
  <cols>
    <col min="1" max="16384" width="12" style="1" customWidth="1"/>
  </cols>
  <sheetData>
    <row r="2" s="17" customFormat="1" ht="11.25">
      <c r="B2" s="17" t="s">
        <v>22</v>
      </c>
    </row>
    <row r="3" s="17" customFormat="1" ht="11.25"/>
    <row r="4" spans="3:6" s="17" customFormat="1" ht="11.25">
      <c r="C4" s="17" t="s">
        <v>23</v>
      </c>
      <c r="D4" s="17" t="s">
        <v>24</v>
      </c>
      <c r="E4" s="17" t="s">
        <v>25</v>
      </c>
      <c r="F4" s="17" t="s">
        <v>26</v>
      </c>
    </row>
    <row r="5" spans="2:7" s="17" customFormat="1" ht="11.25">
      <c r="B5" s="17" t="s">
        <v>3</v>
      </c>
      <c r="C5" s="32">
        <f>tab1!D11+tab1!D8</f>
        <v>93478</v>
      </c>
      <c r="D5" s="33">
        <f>tab1!D12</f>
        <v>147248</v>
      </c>
      <c r="E5" s="33">
        <f>tab1!D13</f>
        <v>143787</v>
      </c>
      <c r="F5" s="33">
        <f>tab1!D14</f>
        <v>134016</v>
      </c>
      <c r="G5" s="34">
        <f>SUM(D5:F5)</f>
        <v>425051</v>
      </c>
    </row>
    <row r="6" spans="2:7" s="17" customFormat="1" ht="11.25">
      <c r="B6" s="17" t="s">
        <v>4</v>
      </c>
      <c r="C6" s="32">
        <f>tab1!G11+tab1!G8</f>
        <v>23770</v>
      </c>
      <c r="D6" s="33">
        <f>tab1!G12</f>
        <v>38393</v>
      </c>
      <c r="E6" s="33">
        <f>tab1!G13</f>
        <v>38703</v>
      </c>
      <c r="F6" s="33">
        <f>tab1!G14</f>
        <v>35648</v>
      </c>
      <c r="G6" s="34">
        <f>SUM(D6:F6)</f>
        <v>112744</v>
      </c>
    </row>
    <row r="7" spans="3:7" s="17" customFormat="1" ht="11.25">
      <c r="C7" s="32">
        <f>SUM(C5:C6)</f>
        <v>117248</v>
      </c>
      <c r="D7" s="32">
        <f>SUM(D5:D6)</f>
        <v>185641</v>
      </c>
      <c r="E7" s="32">
        <f>SUM(E5:E6)</f>
        <v>182490</v>
      </c>
      <c r="F7" s="32">
        <f>SUM(F5:F6)</f>
        <v>169664</v>
      </c>
      <c r="G7" s="32">
        <f>SUM(G5:G6)</f>
        <v>537795</v>
      </c>
    </row>
    <row r="8" spans="3:7" s="17" customFormat="1" ht="11.25">
      <c r="C8" s="35">
        <f>C5/C7</f>
        <v>0.7972673307860262</v>
      </c>
      <c r="D8" s="35">
        <f>D5/D7</f>
        <v>0.7931868498876864</v>
      </c>
      <c r="E8" s="35">
        <f>E5/E7</f>
        <v>0.7879171461449942</v>
      </c>
      <c r="F8" s="35">
        <f>F5/F7</f>
        <v>0.7898906073179932</v>
      </c>
      <c r="G8" s="35">
        <f>G5/G7</f>
        <v>0.790358779832464</v>
      </c>
    </row>
    <row r="11" spans="1:6" ht="12.75" customHeight="1">
      <c r="A11" s="39" t="s">
        <v>27</v>
      </c>
      <c r="B11" s="39"/>
      <c r="C11" s="39"/>
      <c r="D11" s="39"/>
      <c r="E11" s="39"/>
      <c r="F11" s="39"/>
    </row>
    <row r="12" spans="1:4" ht="12.75" customHeight="1">
      <c r="A12" s="40"/>
      <c r="B12" s="40"/>
      <c r="C12" s="40"/>
      <c r="D12" s="40"/>
    </row>
    <row r="35" ht="12.75">
      <c r="A35" s="9" t="s">
        <v>31</v>
      </c>
    </row>
    <row r="36" spans="1:3" ht="12.75">
      <c r="A36" s="17" t="s">
        <v>20</v>
      </c>
      <c r="B36" s="18"/>
      <c r="C36" s="18"/>
    </row>
    <row r="37" spans="1:3" ht="12.75">
      <c r="A37" s="17" t="s">
        <v>28</v>
      </c>
      <c r="B37" s="18"/>
      <c r="C37" s="18"/>
    </row>
  </sheetData>
  <sheetProtection selectLockedCells="1" selectUnlockedCells="1"/>
  <mergeCells count="2">
    <mergeCell ref="A11:F11"/>
    <mergeCell ref="A12:D12"/>
  </mergeCells>
  <printOptions/>
  <pageMargins left="0.5298611111111111" right="0.5201388888888889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Administration centrale</cp:lastModifiedBy>
  <cp:lastPrinted>2016-04-28T14:11:47Z</cp:lastPrinted>
  <dcterms:modified xsi:type="dcterms:W3CDTF">2016-09-01T14:18:25Z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