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865" yWindow="-75" windowWidth="16770" windowHeight="10260"/>
  </bookViews>
  <sheets>
    <sheet name="Figure 1" sheetId="18" r:id="rId1"/>
    <sheet name="Figure 2" sheetId="4" r:id="rId2"/>
    <sheet name="Figure 3" sheetId="7" r:id="rId3"/>
    <sheet name="Figure 4" sheetId="8" r:id="rId4"/>
    <sheet name="Figure 5" sheetId="13" r:id="rId5"/>
    <sheet name="Figure 6" sheetId="15" r:id="rId6"/>
    <sheet name="Complément 1 web" sheetId="3" r:id="rId7"/>
    <sheet name="Complément 2 web" sheetId="16" r:id="rId8"/>
    <sheet name="Complément 3 web" sheetId="17" r:id="rId9"/>
    <sheet name="Encadrés" sheetId="19" r:id="rId10"/>
  </sheets>
  <definedNames>
    <definedName name="_xlnm.Print_Area" localSheetId="6">'Complément 1 web'!$A$1:$W$17</definedName>
    <definedName name="_xlnm.Print_Area" localSheetId="1">'Figure 2'!$A$1:$U$35</definedName>
    <definedName name="_xlnm.Print_Area" localSheetId="3">'Figure 4'!$A$1:$U$31</definedName>
  </definedNames>
  <calcPr calcId="145621"/>
</workbook>
</file>

<file path=xl/calcChain.xml><?xml version="1.0" encoding="utf-8"?>
<calcChain xmlns="http://schemas.openxmlformats.org/spreadsheetml/2006/main">
  <c r="M18" i="18" l="1"/>
  <c r="I18" i="18"/>
  <c r="E18" i="18"/>
  <c r="M17" i="18"/>
  <c r="I17" i="18"/>
  <c r="E17" i="18"/>
  <c r="M16" i="18"/>
  <c r="I16" i="18"/>
  <c r="E16" i="18"/>
  <c r="M15" i="18"/>
  <c r="I15" i="18"/>
  <c r="E15" i="18"/>
  <c r="M14" i="18"/>
  <c r="I14" i="18"/>
  <c r="E14" i="18"/>
  <c r="M13" i="18"/>
  <c r="I13" i="18"/>
  <c r="E13" i="18"/>
  <c r="M12" i="18"/>
  <c r="I12" i="18"/>
  <c r="E12" i="18"/>
  <c r="M11" i="18"/>
  <c r="I11" i="18"/>
  <c r="E11" i="18"/>
  <c r="M10" i="18"/>
  <c r="I10" i="18"/>
  <c r="E10" i="18"/>
  <c r="M9" i="18"/>
  <c r="I9" i="18"/>
  <c r="E9" i="18"/>
  <c r="M8" i="18"/>
  <c r="I8" i="18"/>
  <c r="E8" i="18"/>
  <c r="M7" i="18"/>
  <c r="I7" i="18"/>
  <c r="E7" i="18"/>
  <c r="M6" i="18"/>
  <c r="I6" i="18"/>
  <c r="E6" i="18"/>
  <c r="M5" i="18"/>
  <c r="I5" i="18"/>
  <c r="E5" i="18"/>
  <c r="AC109" i="16" l="1"/>
  <c r="AA109" i="16"/>
  <c r="Z109" i="16"/>
  <c r="Y109" i="16"/>
  <c r="X109" i="16"/>
  <c r="W109" i="16"/>
  <c r="U109" i="16"/>
  <c r="T109" i="16"/>
  <c r="S109" i="16"/>
  <c r="R109" i="16"/>
  <c r="AC108" i="16"/>
  <c r="AC110" i="16" s="1"/>
  <c r="AA108" i="16"/>
  <c r="AA110" i="16" s="1"/>
  <c r="Z108" i="16"/>
  <c r="Z110" i="16" s="1"/>
  <c r="Y108" i="16"/>
  <c r="Y110" i="16" s="1"/>
  <c r="X108" i="16"/>
  <c r="X110" i="16" s="1"/>
  <c r="W108" i="16"/>
  <c r="U108" i="16"/>
  <c r="U110" i="16" s="1"/>
  <c r="T108" i="16"/>
  <c r="T110" i="16" s="1"/>
  <c r="S108" i="16"/>
  <c r="S110" i="16" s="1"/>
  <c r="R108" i="16"/>
  <c r="R110" i="16" s="1"/>
  <c r="AC107" i="16"/>
  <c r="AA107" i="16"/>
  <c r="Z107" i="16"/>
  <c r="Y107" i="16"/>
  <c r="X107" i="16"/>
  <c r="W107" i="16"/>
  <c r="U107" i="16"/>
  <c r="T107" i="16"/>
  <c r="S107" i="16"/>
  <c r="R107" i="16"/>
  <c r="AB106" i="16"/>
  <c r="V106" i="16"/>
  <c r="AB105" i="16"/>
  <c r="V105" i="16"/>
  <c r="AB104" i="16"/>
  <c r="V104" i="16"/>
  <c r="AB103" i="16"/>
  <c r="V103" i="16"/>
  <c r="AB102" i="16"/>
  <c r="V102" i="16"/>
  <c r="AB101" i="16"/>
  <c r="V101" i="16"/>
  <c r="AB100" i="16"/>
  <c r="V100" i="16"/>
  <c r="AD100" i="16" s="1"/>
  <c r="AB99" i="16"/>
  <c r="V99" i="16"/>
  <c r="AB98" i="16"/>
  <c r="V98" i="16"/>
  <c r="AB97" i="16"/>
  <c r="V97" i="16"/>
  <c r="AB96" i="16"/>
  <c r="V96" i="16"/>
  <c r="AB95" i="16"/>
  <c r="V95" i="16"/>
  <c r="AB94" i="16"/>
  <c r="V94" i="16"/>
  <c r="AB93" i="16"/>
  <c r="V93" i="16"/>
  <c r="AB92" i="16"/>
  <c r="V92" i="16"/>
  <c r="AB91" i="16"/>
  <c r="V91" i="16"/>
  <c r="AB90" i="16"/>
  <c r="V90" i="16"/>
  <c r="AB89" i="16"/>
  <c r="V89" i="16"/>
  <c r="AB88" i="16"/>
  <c r="V88" i="16"/>
  <c r="AB87" i="16"/>
  <c r="V87" i="16"/>
  <c r="AB86" i="16"/>
  <c r="V86" i="16"/>
  <c r="AB85" i="16"/>
  <c r="V85" i="16"/>
  <c r="AB84" i="16"/>
  <c r="V84" i="16"/>
  <c r="AB83" i="16"/>
  <c r="V83" i="16"/>
  <c r="AB82" i="16"/>
  <c r="V82" i="16"/>
  <c r="AB81" i="16"/>
  <c r="V81" i="16"/>
  <c r="AB80" i="16"/>
  <c r="V80" i="16"/>
  <c r="AB79" i="16"/>
  <c r="V79" i="16"/>
  <c r="AB78" i="16"/>
  <c r="V78" i="16"/>
  <c r="AB77" i="16"/>
  <c r="V77" i="16"/>
  <c r="AB76" i="16"/>
  <c r="V76" i="16"/>
  <c r="AB75" i="16"/>
  <c r="V75" i="16"/>
  <c r="AB74" i="16"/>
  <c r="V74" i="16"/>
  <c r="AB73" i="16"/>
  <c r="V73" i="16"/>
  <c r="AB72" i="16"/>
  <c r="V72" i="16"/>
  <c r="AB71" i="16"/>
  <c r="V71" i="16"/>
  <c r="AB70" i="16"/>
  <c r="V70" i="16"/>
  <c r="AB69" i="16"/>
  <c r="V69" i="16"/>
  <c r="AB68" i="16"/>
  <c r="V68" i="16"/>
  <c r="AB67" i="16"/>
  <c r="V67" i="16"/>
  <c r="AB66" i="16"/>
  <c r="V66" i="16"/>
  <c r="AB65" i="16"/>
  <c r="V65" i="16"/>
  <c r="AB64" i="16"/>
  <c r="V64" i="16"/>
  <c r="AB63" i="16"/>
  <c r="V63" i="16"/>
  <c r="AB62" i="16"/>
  <c r="V62" i="16"/>
  <c r="AB61" i="16"/>
  <c r="V61" i="16"/>
  <c r="AB60" i="16"/>
  <c r="V60" i="16"/>
  <c r="AB59" i="16"/>
  <c r="V59" i="16"/>
  <c r="AB58" i="16"/>
  <c r="V58" i="16"/>
  <c r="AB57" i="16"/>
  <c r="V57" i="16"/>
  <c r="AB56" i="16"/>
  <c r="V56" i="16"/>
  <c r="AB55" i="16"/>
  <c r="V55" i="16"/>
  <c r="AB54" i="16"/>
  <c r="V54" i="16"/>
  <c r="AB53" i="16"/>
  <c r="V53" i="16"/>
  <c r="AB52" i="16"/>
  <c r="V52" i="16"/>
  <c r="AB51" i="16"/>
  <c r="V51" i="16"/>
  <c r="AB50" i="16"/>
  <c r="V50" i="16"/>
  <c r="AB49" i="16"/>
  <c r="V49" i="16"/>
  <c r="AB48" i="16"/>
  <c r="V48" i="16"/>
  <c r="AB47" i="16"/>
  <c r="V47" i="16"/>
  <c r="AB46" i="16"/>
  <c r="V46" i="16"/>
  <c r="AB45" i="16"/>
  <c r="V45" i="16"/>
  <c r="AB44" i="16"/>
  <c r="V44" i="16"/>
  <c r="AB43" i="16"/>
  <c r="V43" i="16"/>
  <c r="AB42" i="16"/>
  <c r="V42" i="16"/>
  <c r="AB41" i="16"/>
  <c r="V41" i="16"/>
  <c r="AB40" i="16"/>
  <c r="V40" i="16"/>
  <c r="AB39" i="16"/>
  <c r="V39" i="16"/>
  <c r="AB38" i="16"/>
  <c r="V38" i="16"/>
  <c r="AB37" i="16"/>
  <c r="V37" i="16"/>
  <c r="AB36" i="16"/>
  <c r="V36" i="16"/>
  <c r="AD36" i="16" s="1"/>
  <c r="AB35" i="16"/>
  <c r="V35" i="16"/>
  <c r="AB34" i="16"/>
  <c r="V34" i="16"/>
  <c r="AD34" i="16" s="1"/>
  <c r="AB33" i="16"/>
  <c r="V33" i="16"/>
  <c r="AB32" i="16"/>
  <c r="V32" i="16"/>
  <c r="AD32" i="16" s="1"/>
  <c r="AB31" i="16"/>
  <c r="V31" i="16"/>
  <c r="AB30" i="16"/>
  <c r="V30" i="16"/>
  <c r="AD30" i="16" s="1"/>
  <c r="AB29" i="16"/>
  <c r="V29" i="16"/>
  <c r="AB28" i="16"/>
  <c r="V28" i="16"/>
  <c r="AD28" i="16" s="1"/>
  <c r="AB27" i="16"/>
  <c r="V27" i="16"/>
  <c r="AB26" i="16"/>
  <c r="V26" i="16"/>
  <c r="AD26" i="16" s="1"/>
  <c r="AB25" i="16"/>
  <c r="V25" i="16"/>
  <c r="AB24" i="16"/>
  <c r="V24" i="16"/>
  <c r="AB23" i="16"/>
  <c r="V23" i="16"/>
  <c r="AB22" i="16"/>
  <c r="V22" i="16"/>
  <c r="AB21" i="16"/>
  <c r="V21" i="16"/>
  <c r="AB20" i="16"/>
  <c r="V20" i="16"/>
  <c r="AD20" i="16" s="1"/>
  <c r="AB19" i="16"/>
  <c r="V19" i="16"/>
  <c r="AB18" i="16"/>
  <c r="V18" i="16"/>
  <c r="AD18" i="16" s="1"/>
  <c r="AB17" i="16"/>
  <c r="V17" i="16"/>
  <c r="AB16" i="16"/>
  <c r="V16" i="16"/>
  <c r="AD16" i="16" s="1"/>
  <c r="AB15" i="16"/>
  <c r="V15" i="16"/>
  <c r="AB14" i="16"/>
  <c r="V14" i="16"/>
  <c r="AD14" i="16" s="1"/>
  <c r="AB13" i="16"/>
  <c r="V13" i="16"/>
  <c r="AB12" i="16"/>
  <c r="V12" i="16"/>
  <c r="AD12" i="16" s="1"/>
  <c r="AB11" i="16"/>
  <c r="V11" i="16"/>
  <c r="AB10" i="16"/>
  <c r="V10" i="16"/>
  <c r="AD10" i="16" s="1"/>
  <c r="AB9" i="16"/>
  <c r="V9" i="16"/>
  <c r="AB8" i="16"/>
  <c r="V8" i="16"/>
  <c r="AB7" i="16"/>
  <c r="V7" i="16"/>
  <c r="AB6" i="16"/>
  <c r="V6" i="16"/>
  <c r="O108" i="16"/>
  <c r="O110" i="16" s="1"/>
  <c r="M108" i="16"/>
  <c r="M110" i="16" s="1"/>
  <c r="L108" i="16"/>
  <c r="L110" i="16" s="1"/>
  <c r="K108" i="16"/>
  <c r="K110" i="16" s="1"/>
  <c r="J108" i="16"/>
  <c r="J110" i="16" s="1"/>
  <c r="I108" i="16"/>
  <c r="I110" i="16" s="1"/>
  <c r="G108" i="16"/>
  <c r="G110" i="16" s="1"/>
  <c r="F108" i="16"/>
  <c r="F110" i="16" s="1"/>
  <c r="E108" i="16"/>
  <c r="E110" i="16" s="1"/>
  <c r="D108" i="16"/>
  <c r="D110" i="16" s="1"/>
  <c r="O107" i="16"/>
  <c r="M107" i="16"/>
  <c r="L107" i="16"/>
  <c r="K107" i="16"/>
  <c r="J107" i="16"/>
  <c r="I107" i="16"/>
  <c r="G107" i="16"/>
  <c r="F107" i="16"/>
  <c r="E107" i="16"/>
  <c r="D107" i="16"/>
  <c r="N106" i="16"/>
  <c r="H106" i="16"/>
  <c r="N105" i="16"/>
  <c r="H105" i="16"/>
  <c r="N104" i="16"/>
  <c r="H104" i="16"/>
  <c r="N103" i="16"/>
  <c r="H103" i="16"/>
  <c r="P103" i="16" s="1"/>
  <c r="N102" i="16"/>
  <c r="H102" i="16"/>
  <c r="N101" i="16"/>
  <c r="H101" i="16"/>
  <c r="P101" i="16" s="1"/>
  <c r="N100" i="16"/>
  <c r="H100" i="16"/>
  <c r="N99" i="16"/>
  <c r="H99" i="16"/>
  <c r="P99" i="16" s="1"/>
  <c r="N98" i="16"/>
  <c r="H98" i="16"/>
  <c r="N97" i="16"/>
  <c r="H97" i="16"/>
  <c r="P97" i="16" s="1"/>
  <c r="N96" i="16"/>
  <c r="H96" i="16"/>
  <c r="N95" i="16"/>
  <c r="H95" i="16"/>
  <c r="P95" i="16" s="1"/>
  <c r="N94" i="16"/>
  <c r="H94" i="16"/>
  <c r="N93" i="16"/>
  <c r="H93" i="16"/>
  <c r="P93" i="16" s="1"/>
  <c r="N92" i="16"/>
  <c r="H92" i="16"/>
  <c r="N91" i="16"/>
  <c r="H91" i="16"/>
  <c r="N90" i="16"/>
  <c r="H90" i="16"/>
  <c r="N89" i="16"/>
  <c r="H89" i="16"/>
  <c r="N88" i="16"/>
  <c r="H88" i="16"/>
  <c r="N87" i="16"/>
  <c r="H87" i="16"/>
  <c r="P87" i="16" s="1"/>
  <c r="N86" i="16"/>
  <c r="H86" i="16"/>
  <c r="N85" i="16"/>
  <c r="H85" i="16"/>
  <c r="P85" i="16" s="1"/>
  <c r="N84" i="16"/>
  <c r="H84" i="16"/>
  <c r="N83" i="16"/>
  <c r="H83" i="16"/>
  <c r="P83" i="16" s="1"/>
  <c r="N82" i="16"/>
  <c r="H82" i="16"/>
  <c r="N81" i="16"/>
  <c r="H81" i="16"/>
  <c r="P81" i="16" s="1"/>
  <c r="N80" i="16"/>
  <c r="H80" i="16"/>
  <c r="N79" i="16"/>
  <c r="H79" i="16"/>
  <c r="P79" i="16" s="1"/>
  <c r="N78" i="16"/>
  <c r="H78" i="16"/>
  <c r="N77" i="16"/>
  <c r="H77" i="16"/>
  <c r="P77" i="16" s="1"/>
  <c r="N76" i="16"/>
  <c r="H76" i="16"/>
  <c r="N75" i="16"/>
  <c r="H75" i="16"/>
  <c r="N74" i="16"/>
  <c r="H74" i="16"/>
  <c r="N73" i="16"/>
  <c r="H73" i="16"/>
  <c r="N72" i="16"/>
  <c r="H72" i="16"/>
  <c r="N71" i="16"/>
  <c r="H71" i="16"/>
  <c r="N70" i="16"/>
  <c r="H70" i="16"/>
  <c r="N69" i="16"/>
  <c r="H69" i="16"/>
  <c r="N68" i="16"/>
  <c r="H68" i="16"/>
  <c r="N67" i="16"/>
  <c r="H67" i="16"/>
  <c r="N66" i="16"/>
  <c r="H66" i="16"/>
  <c r="N65" i="16"/>
  <c r="H65" i="16"/>
  <c r="N64" i="16"/>
  <c r="H64" i="16"/>
  <c r="N63" i="16"/>
  <c r="H63" i="16"/>
  <c r="N62" i="16"/>
  <c r="H62" i="16"/>
  <c r="N61" i="16"/>
  <c r="H61" i="16"/>
  <c r="N60" i="16"/>
  <c r="H60" i="16"/>
  <c r="P60" i="16" s="1"/>
  <c r="N59" i="16"/>
  <c r="H59" i="16"/>
  <c r="N58" i="16"/>
  <c r="H58" i="16"/>
  <c r="N57" i="16"/>
  <c r="H57" i="16"/>
  <c r="N56" i="16"/>
  <c r="H56" i="16"/>
  <c r="P56" i="16" s="1"/>
  <c r="N55" i="16"/>
  <c r="H55" i="16"/>
  <c r="N54" i="16"/>
  <c r="H54" i="16"/>
  <c r="N53" i="16"/>
  <c r="H53" i="16"/>
  <c r="N52" i="16"/>
  <c r="H52" i="16"/>
  <c r="N51" i="16"/>
  <c r="H51" i="16"/>
  <c r="N50" i="16"/>
  <c r="H50" i="16"/>
  <c r="N49" i="16"/>
  <c r="H49" i="16"/>
  <c r="N48" i="16"/>
  <c r="H48" i="16"/>
  <c r="N47" i="16"/>
  <c r="H47" i="16"/>
  <c r="N46" i="16"/>
  <c r="H46" i="16"/>
  <c r="N45" i="16"/>
  <c r="H45" i="16"/>
  <c r="N44" i="16"/>
  <c r="H44" i="16"/>
  <c r="N43" i="16"/>
  <c r="H43" i="16"/>
  <c r="N42" i="16"/>
  <c r="H42" i="16"/>
  <c r="N41" i="16"/>
  <c r="H41" i="16"/>
  <c r="N40" i="16"/>
  <c r="H40" i="16"/>
  <c r="N39" i="16"/>
  <c r="H39" i="16"/>
  <c r="N38" i="16"/>
  <c r="H38" i="16"/>
  <c r="N37" i="16"/>
  <c r="H37" i="16"/>
  <c r="N36" i="16"/>
  <c r="H36" i="16"/>
  <c r="N35" i="16"/>
  <c r="H35" i="16"/>
  <c r="N34" i="16"/>
  <c r="H34" i="16"/>
  <c r="N33" i="16"/>
  <c r="H33" i="16"/>
  <c r="N32" i="16"/>
  <c r="H32" i="16"/>
  <c r="N31" i="16"/>
  <c r="H31" i="16"/>
  <c r="N30" i="16"/>
  <c r="H30" i="16"/>
  <c r="N29" i="16"/>
  <c r="H29" i="16"/>
  <c r="N28" i="16"/>
  <c r="H28" i="16"/>
  <c r="N27" i="16"/>
  <c r="H27" i="16"/>
  <c r="N26" i="16"/>
  <c r="H26" i="16"/>
  <c r="N25" i="16"/>
  <c r="H25" i="16"/>
  <c r="N24" i="16"/>
  <c r="H24" i="16"/>
  <c r="N23" i="16"/>
  <c r="H23" i="16"/>
  <c r="N22" i="16"/>
  <c r="H22" i="16"/>
  <c r="N21" i="16"/>
  <c r="H21" i="16"/>
  <c r="N20" i="16"/>
  <c r="H20" i="16"/>
  <c r="N19" i="16"/>
  <c r="H19" i="16"/>
  <c r="N18" i="16"/>
  <c r="H18" i="16"/>
  <c r="N17" i="16"/>
  <c r="H17" i="16"/>
  <c r="N16" i="16"/>
  <c r="H16" i="16"/>
  <c r="N15" i="16"/>
  <c r="H15" i="16"/>
  <c r="N14" i="16"/>
  <c r="H14" i="16"/>
  <c r="N13" i="16"/>
  <c r="H13" i="16"/>
  <c r="N12" i="16"/>
  <c r="H12" i="16"/>
  <c r="N11" i="16"/>
  <c r="H11" i="16"/>
  <c r="N10" i="16"/>
  <c r="H10" i="16"/>
  <c r="N9" i="16"/>
  <c r="H9" i="16"/>
  <c r="N8" i="16"/>
  <c r="H8" i="16"/>
  <c r="N7" i="16"/>
  <c r="H7" i="16"/>
  <c r="N6" i="16"/>
  <c r="H6" i="16"/>
  <c r="P68" i="16" l="1"/>
  <c r="P72" i="16"/>
  <c r="P104" i="16"/>
  <c r="AD21" i="16"/>
  <c r="AD25" i="16"/>
  <c r="AD33" i="16"/>
  <c r="AD101" i="16"/>
  <c r="AD105" i="16"/>
  <c r="P7" i="16"/>
  <c r="P43" i="16"/>
  <c r="P55" i="16"/>
  <c r="AD40" i="16"/>
  <c r="AD52" i="16"/>
  <c r="P18" i="16"/>
  <c r="P34" i="16"/>
  <c r="AD75" i="16"/>
  <c r="AD79" i="16"/>
  <c r="F111" i="16"/>
  <c r="K111" i="16"/>
  <c r="P13" i="16"/>
  <c r="P15" i="16"/>
  <c r="P17" i="16"/>
  <c r="P19" i="16"/>
  <c r="P21" i="16"/>
  <c r="P23" i="16"/>
  <c r="P29" i="16"/>
  <c r="P31" i="16"/>
  <c r="P33" i="16"/>
  <c r="P35" i="16"/>
  <c r="P37" i="16"/>
  <c r="P39" i="16"/>
  <c r="P45" i="16"/>
  <c r="P82" i="16"/>
  <c r="P98" i="16"/>
  <c r="AD15" i="16"/>
  <c r="AD37" i="16"/>
  <c r="AD49" i="16"/>
  <c r="AD53" i="16"/>
  <c r="AD65" i="16"/>
  <c r="AD85" i="16"/>
  <c r="AD97" i="16"/>
  <c r="AD104" i="16"/>
  <c r="P40" i="16"/>
  <c r="P44" i="16"/>
  <c r="P52" i="16"/>
  <c r="P59" i="16"/>
  <c r="P71" i="16"/>
  <c r="AD58" i="16"/>
  <c r="AD60" i="16"/>
  <c r="AD62" i="16"/>
  <c r="AD64" i="16"/>
  <c r="AD68" i="16"/>
  <c r="AD74" i="16"/>
  <c r="AD76" i="16"/>
  <c r="AD78" i="16"/>
  <c r="AD80" i="16"/>
  <c r="AD84" i="16"/>
  <c r="AD90" i="16"/>
  <c r="AD92" i="16"/>
  <c r="AD94" i="16"/>
  <c r="AD96" i="16"/>
  <c r="S111" i="16"/>
  <c r="X111" i="16"/>
  <c r="AC111" i="16"/>
  <c r="AD95" i="16"/>
  <c r="AD9" i="16"/>
  <c r="AD17" i="16"/>
  <c r="AD24" i="16"/>
  <c r="AD42" i="16"/>
  <c r="AD44" i="16"/>
  <c r="AD46" i="16"/>
  <c r="AD48" i="16"/>
  <c r="AD59" i="16"/>
  <c r="AD63" i="16"/>
  <c r="AD69" i="16"/>
  <c r="AD81" i="16"/>
  <c r="AD88" i="16"/>
  <c r="AD106" i="16"/>
  <c r="AB108" i="16"/>
  <c r="AA111" i="16"/>
  <c r="AD31" i="16"/>
  <c r="AD56" i="16"/>
  <c r="AD91" i="16"/>
  <c r="AD8" i="16"/>
  <c r="AD43" i="16"/>
  <c r="AD47" i="16"/>
  <c r="AD72" i="16"/>
  <c r="P11" i="16"/>
  <c r="AD19" i="16"/>
  <c r="AD35" i="16"/>
  <c r="AD83" i="16"/>
  <c r="P8" i="16"/>
  <c r="P12" i="16"/>
  <c r="P20" i="16"/>
  <c r="P27" i="16"/>
  <c r="P47" i="16"/>
  <c r="P49" i="16"/>
  <c r="P51" i="16"/>
  <c r="P53" i="16"/>
  <c r="P66" i="16"/>
  <c r="P76" i="16"/>
  <c r="P84" i="16"/>
  <c r="P91" i="16"/>
  <c r="AD7" i="16"/>
  <c r="AD23" i="16"/>
  <c r="AD39" i="16"/>
  <c r="AD41" i="16"/>
  <c r="AD50" i="16"/>
  <c r="AD55" i="16"/>
  <c r="AD57" i="16"/>
  <c r="AD66" i="16"/>
  <c r="AD71" i="16"/>
  <c r="AD73" i="16"/>
  <c r="AD82" i="16"/>
  <c r="AD87" i="16"/>
  <c r="AD89" i="16"/>
  <c r="AD98" i="16"/>
  <c r="AD103" i="16"/>
  <c r="V107" i="16"/>
  <c r="AB107" i="16"/>
  <c r="T111" i="16"/>
  <c r="Y111" i="16"/>
  <c r="V109" i="16"/>
  <c r="AB109" i="16"/>
  <c r="H107" i="16"/>
  <c r="P50" i="16"/>
  <c r="P75" i="16"/>
  <c r="AD51" i="16"/>
  <c r="AD67" i="16"/>
  <c r="AD99" i="16"/>
  <c r="P24" i="16"/>
  <c r="P28" i="16"/>
  <c r="P36" i="16"/>
  <c r="P61" i="16"/>
  <c r="P63" i="16"/>
  <c r="P65" i="16"/>
  <c r="P67" i="16"/>
  <c r="P69" i="16"/>
  <c r="P88" i="16"/>
  <c r="P92" i="16"/>
  <c r="P100" i="16"/>
  <c r="H108" i="16"/>
  <c r="J109" i="16"/>
  <c r="AD6" i="16"/>
  <c r="AD11" i="16"/>
  <c r="AD13" i="16"/>
  <c r="AD22" i="16"/>
  <c r="AD27" i="16"/>
  <c r="AD29" i="16"/>
  <c r="AD38" i="16"/>
  <c r="AD45" i="16"/>
  <c r="AD54" i="16"/>
  <c r="AD61" i="16"/>
  <c r="AD70" i="16"/>
  <c r="AD77" i="16"/>
  <c r="AD86" i="16"/>
  <c r="AD93" i="16"/>
  <c r="AD102" i="16"/>
  <c r="U111" i="16"/>
  <c r="Z111" i="16"/>
  <c r="R111" i="16"/>
  <c r="V110" i="16"/>
  <c r="W110" i="16"/>
  <c r="V108" i="16"/>
  <c r="P38" i="16"/>
  <c r="P54" i="16"/>
  <c r="P70" i="16"/>
  <c r="P86" i="16"/>
  <c r="P102" i="16"/>
  <c r="H110" i="16"/>
  <c r="P9" i="16"/>
  <c r="P14" i="16"/>
  <c r="P16" i="16"/>
  <c r="P25" i="16"/>
  <c r="P30" i="16"/>
  <c r="P32" i="16"/>
  <c r="P41" i="16"/>
  <c r="P46" i="16"/>
  <c r="P48" i="16"/>
  <c r="P57" i="16"/>
  <c r="P62" i="16"/>
  <c r="P64" i="16"/>
  <c r="P73" i="16"/>
  <c r="P78" i="16"/>
  <c r="P80" i="16"/>
  <c r="P89" i="16"/>
  <c r="P94" i="16"/>
  <c r="P96" i="16"/>
  <c r="P105" i="16"/>
  <c r="P6" i="16"/>
  <c r="P22" i="16"/>
  <c r="P10" i="16"/>
  <c r="P26" i="16"/>
  <c r="P42" i="16"/>
  <c r="P58" i="16"/>
  <c r="P74" i="16"/>
  <c r="P90" i="16"/>
  <c r="G109" i="16"/>
  <c r="L111" i="16"/>
  <c r="D111" i="16"/>
  <c r="I111" i="16"/>
  <c r="M111" i="16"/>
  <c r="O111" i="16"/>
  <c r="E111" i="16"/>
  <c r="N107" i="16"/>
  <c r="N108" i="16"/>
  <c r="N110" i="16" s="1"/>
  <c r="F109" i="16"/>
  <c r="O109" i="16"/>
  <c r="J111" i="16"/>
  <c r="P106" i="16"/>
  <c r="K109" i="16"/>
  <c r="G111" i="16"/>
  <c r="D109" i="16"/>
  <c r="L109" i="16"/>
  <c r="E109" i="16"/>
  <c r="I109" i="16"/>
  <c r="M109" i="16"/>
  <c r="AD109" i="16" l="1"/>
  <c r="AD107" i="16"/>
  <c r="H109" i="16"/>
  <c r="H111" i="16"/>
  <c r="AD108" i="16"/>
  <c r="P109" i="16"/>
  <c r="P107" i="16"/>
  <c r="V111" i="16"/>
  <c r="AB110" i="16"/>
  <c r="AD110" i="16" s="1"/>
  <c r="W111" i="16"/>
  <c r="AB111" i="16" s="1"/>
  <c r="P108" i="16"/>
  <c r="P110" i="16" s="1"/>
  <c r="P111" i="16" s="1"/>
  <c r="N111" i="16"/>
  <c r="N109" i="16"/>
  <c r="AD111" i="16" l="1"/>
  <c r="K35"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J5" i="4"/>
  <c r="J6" i="4"/>
  <c r="J7" i="4"/>
  <c r="L7" i="4" s="1"/>
  <c r="M7" i="4" s="1"/>
  <c r="J8" i="4"/>
  <c r="J9" i="4"/>
  <c r="J10" i="4"/>
  <c r="J11" i="4"/>
  <c r="L11" i="4" s="1"/>
  <c r="M11" i="4" s="1"/>
  <c r="J12" i="4"/>
  <c r="J13" i="4"/>
  <c r="J14" i="4"/>
  <c r="J15" i="4"/>
  <c r="L15" i="4" s="1"/>
  <c r="M15" i="4" s="1"/>
  <c r="J16" i="4"/>
  <c r="J17" i="4"/>
  <c r="J18" i="4"/>
  <c r="J19" i="4"/>
  <c r="L19" i="4" s="1"/>
  <c r="M19" i="4" s="1"/>
  <c r="J20" i="4"/>
  <c r="J21" i="4"/>
  <c r="J22" i="4"/>
  <c r="J23" i="4"/>
  <c r="L23" i="4" s="1"/>
  <c r="M23" i="4" s="1"/>
  <c r="J24" i="4"/>
  <c r="J25" i="4"/>
  <c r="J26" i="4"/>
  <c r="J27" i="4"/>
  <c r="L27" i="4" s="1"/>
  <c r="M27" i="4" s="1"/>
  <c r="J28" i="4"/>
  <c r="J29" i="4"/>
  <c r="J30" i="4"/>
  <c r="J31" i="4"/>
  <c r="L31" i="4" s="1"/>
  <c r="M31" i="4" s="1"/>
  <c r="J32" i="4"/>
  <c r="J33" i="4"/>
  <c r="J34" i="4"/>
  <c r="J35" i="4"/>
  <c r="L35" i="4" s="1"/>
  <c r="M35" i="4" s="1"/>
  <c r="J4" i="4"/>
  <c r="L34" i="4" l="1"/>
  <c r="M34" i="4" s="1"/>
  <c r="L30" i="4"/>
  <c r="M30" i="4" s="1"/>
  <c r="L26" i="4"/>
  <c r="M26" i="4" s="1"/>
  <c r="L22" i="4"/>
  <c r="M22" i="4" s="1"/>
  <c r="L18" i="4"/>
  <c r="M18" i="4" s="1"/>
  <c r="L14" i="4"/>
  <c r="M14" i="4" s="1"/>
  <c r="L10" i="4"/>
  <c r="M10" i="4" s="1"/>
  <c r="L6" i="4"/>
  <c r="M6" i="4" s="1"/>
  <c r="L29" i="4"/>
  <c r="M29" i="4" s="1"/>
  <c r="L21" i="4"/>
  <c r="M21" i="4" s="1"/>
  <c r="L17" i="4"/>
  <c r="M17" i="4" s="1"/>
  <c r="L9" i="4"/>
  <c r="M9" i="4" s="1"/>
  <c r="L4" i="4"/>
  <c r="M4" i="4" s="1"/>
  <c r="L32" i="4"/>
  <c r="M32" i="4" s="1"/>
  <c r="L28" i="4"/>
  <c r="M28" i="4" s="1"/>
  <c r="L24" i="4"/>
  <c r="M24" i="4" s="1"/>
  <c r="L20" i="4"/>
  <c r="M20" i="4" s="1"/>
  <c r="L16" i="4"/>
  <c r="M16" i="4" s="1"/>
  <c r="L12" i="4"/>
  <c r="M12" i="4" s="1"/>
  <c r="L8" i="4"/>
  <c r="M8" i="4" s="1"/>
  <c r="L33" i="4"/>
  <c r="M33" i="4" s="1"/>
  <c r="L25" i="4"/>
  <c r="M25" i="4" s="1"/>
  <c r="L13" i="4"/>
  <c r="M13" i="4" s="1"/>
  <c r="L5" i="4"/>
  <c r="M5" i="4" s="1"/>
  <c r="U35" i="4" l="1"/>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U4"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alcChain>
</file>

<file path=xl/sharedStrings.xml><?xml version="1.0" encoding="utf-8"?>
<sst xmlns="http://schemas.openxmlformats.org/spreadsheetml/2006/main" count="599" uniqueCount="405">
  <si>
    <t xml:space="preserve">Secteur public </t>
  </si>
  <si>
    <t xml:space="preserve">Secteur privé </t>
  </si>
  <si>
    <t>Ensemble</t>
  </si>
  <si>
    <t>2 ans</t>
  </si>
  <si>
    <t>3 ans</t>
  </si>
  <si>
    <t>4 ans</t>
  </si>
  <si>
    <t>5 ans et plus</t>
  </si>
  <si>
    <t>Préélémentaire</t>
  </si>
  <si>
    <t>CP</t>
  </si>
  <si>
    <t>CE1</t>
  </si>
  <si>
    <t>CE2</t>
  </si>
  <si>
    <t>CM1</t>
  </si>
  <si>
    <t>CM2</t>
  </si>
  <si>
    <t>Élémentaire</t>
  </si>
  <si>
    <t>ULIS</t>
  </si>
  <si>
    <t>Part du secteur</t>
  </si>
  <si>
    <t>Total</t>
  </si>
  <si>
    <t>Part du privé</t>
  </si>
  <si>
    <t>CP - CM2</t>
  </si>
  <si>
    <t>Académie</t>
  </si>
  <si>
    <t>Public</t>
  </si>
  <si>
    <t>Privé</t>
  </si>
  <si>
    <t>02</t>
  </si>
  <si>
    <t>Aix-Marseille</t>
  </si>
  <si>
    <t>10</t>
  </si>
  <si>
    <t>Lyon</t>
  </si>
  <si>
    <t>24</t>
  </si>
  <si>
    <t>Creteil</t>
  </si>
  <si>
    <t>25</t>
  </si>
  <si>
    <t>Versailles</t>
  </si>
  <si>
    <t>04</t>
  </si>
  <si>
    <t>Bordeaux</t>
  </si>
  <si>
    <t>23</t>
  </si>
  <si>
    <t>Nice</t>
  </si>
  <si>
    <t>43</t>
  </si>
  <si>
    <t>Mayotte</t>
  </si>
  <si>
    <t>15</t>
  </si>
  <si>
    <t>Strasbourg</t>
  </si>
  <si>
    <t>11</t>
  </si>
  <si>
    <t>Montpellier</t>
  </si>
  <si>
    <t>16</t>
  </si>
  <si>
    <t>Toulouse</t>
  </si>
  <si>
    <t>08</t>
  </si>
  <si>
    <t>Grenoble</t>
  </si>
  <si>
    <t>28</t>
  </si>
  <si>
    <t>La Réunion</t>
  </si>
  <si>
    <t>17</t>
  </si>
  <si>
    <t>Nantes</t>
  </si>
  <si>
    <t>21</t>
  </si>
  <si>
    <t>Rouen</t>
  </si>
  <si>
    <t>27</t>
  </si>
  <si>
    <t>Corse</t>
  </si>
  <si>
    <t>33</t>
  </si>
  <si>
    <t>Guyane</t>
  </si>
  <si>
    <t>09</t>
  </si>
  <si>
    <t>Lille</t>
  </si>
  <si>
    <t>12</t>
  </si>
  <si>
    <t>Nancy-Metz</t>
  </si>
  <si>
    <t>18</t>
  </si>
  <si>
    <t>Orléans-Tours</t>
  </si>
  <si>
    <t>20</t>
  </si>
  <si>
    <t>Amiens</t>
  </si>
  <si>
    <t>14</t>
  </si>
  <si>
    <t>Rennes</t>
  </si>
  <si>
    <t>13</t>
  </si>
  <si>
    <t>Poitiers</t>
  </si>
  <si>
    <t>19</t>
  </si>
  <si>
    <t>Reims</t>
  </si>
  <si>
    <t>06</t>
  </si>
  <si>
    <t>Clermont-Ferrand</t>
  </si>
  <si>
    <t>03</t>
  </si>
  <si>
    <t>Besançon</t>
  </si>
  <si>
    <t>05</t>
  </si>
  <si>
    <t>Caen</t>
  </si>
  <si>
    <t>07</t>
  </si>
  <si>
    <t>Dijon</t>
  </si>
  <si>
    <t>22</t>
  </si>
  <si>
    <t>Limoges</t>
  </si>
  <si>
    <t>01</t>
  </si>
  <si>
    <t>Paris</t>
  </si>
  <si>
    <t>31</t>
  </si>
  <si>
    <t>Martinique</t>
  </si>
  <si>
    <t>32</t>
  </si>
  <si>
    <t>Guadeloupe</t>
  </si>
  <si>
    <t>REP</t>
  </si>
  <si>
    <t>REP +</t>
  </si>
  <si>
    <t>Créteil</t>
  </si>
  <si>
    <t>Hors EP</t>
  </si>
  <si>
    <t>EP</t>
  </si>
  <si>
    <t>France métro.</t>
  </si>
  <si>
    <t>DOM</t>
  </si>
  <si>
    <t>Métropole + DOM</t>
  </si>
  <si>
    <t>Niveau</t>
  </si>
  <si>
    <t>Rentrée scolaire</t>
  </si>
  <si>
    <t xml:space="preserve">DOM </t>
  </si>
  <si>
    <t>Âge et niveau</t>
  </si>
  <si>
    <t>2015-2016</t>
  </si>
  <si>
    <t>2016-2017</t>
  </si>
  <si>
    <t>Année scolaire</t>
  </si>
  <si>
    <t>Évolution</t>
  </si>
  <si>
    <t>En effectif</t>
  </si>
  <si>
    <t>En %</t>
  </si>
  <si>
    <t>Taux de scolarisation des enfants de deux ans</t>
  </si>
  <si>
    <t>Sexe</t>
  </si>
  <si>
    <t>Rentrée 2014</t>
  </si>
  <si>
    <t>Rentrée 2015</t>
  </si>
  <si>
    <t>Rentrée 2016</t>
  </si>
  <si>
    <t>Garçons</t>
  </si>
  <si>
    <t>Filles</t>
  </si>
  <si>
    <t>Type de classe</t>
  </si>
  <si>
    <t>France métropolitaine</t>
  </si>
  <si>
    <t>France métro. + DOM</t>
  </si>
  <si>
    <t>Unique</t>
  </si>
  <si>
    <t>Multiniveaux</t>
  </si>
  <si>
    <t>Rural</t>
  </si>
  <si>
    <t>Urbain</t>
  </si>
  <si>
    <t>2013-2014</t>
  </si>
  <si>
    <t>2014-2015</t>
  </si>
  <si>
    <t>Effectif du préélémentaire</t>
  </si>
  <si>
    <t>Effectif de l'élémentaire</t>
  </si>
  <si>
    <t>CLIS</t>
  </si>
  <si>
    <t>Par âge</t>
  </si>
  <si>
    <t>001</t>
  </si>
  <si>
    <t>Ain</t>
  </si>
  <si>
    <t>002</t>
  </si>
  <si>
    <t>Aisne</t>
  </si>
  <si>
    <t>003</t>
  </si>
  <si>
    <t>Allier</t>
  </si>
  <si>
    <t>004</t>
  </si>
  <si>
    <t>Alpes-de-Haute-Provence</t>
  </si>
  <si>
    <t>005</t>
  </si>
  <si>
    <t>Hautes-Alpes</t>
  </si>
  <si>
    <t>006</t>
  </si>
  <si>
    <t>007</t>
  </si>
  <si>
    <t>Ardèche</t>
  </si>
  <si>
    <t>008</t>
  </si>
  <si>
    <t>Ardennes</t>
  </si>
  <si>
    <t>009</t>
  </si>
  <si>
    <t>Ariège</t>
  </si>
  <si>
    <t>010</t>
  </si>
  <si>
    <t>Aube</t>
  </si>
  <si>
    <t>011</t>
  </si>
  <si>
    <t>Aude</t>
  </si>
  <si>
    <t>012</t>
  </si>
  <si>
    <t>Aveyron</t>
  </si>
  <si>
    <t>013</t>
  </si>
  <si>
    <t>014</t>
  </si>
  <si>
    <t>Calvados</t>
  </si>
  <si>
    <t>015</t>
  </si>
  <si>
    <t>Cantal</t>
  </si>
  <si>
    <t>016</t>
  </si>
  <si>
    <t>Charente</t>
  </si>
  <si>
    <t>017</t>
  </si>
  <si>
    <t>018</t>
  </si>
  <si>
    <t>Cher</t>
  </si>
  <si>
    <t>019</t>
  </si>
  <si>
    <t>Corrèze</t>
  </si>
  <si>
    <t>021</t>
  </si>
  <si>
    <t>022</t>
  </si>
  <si>
    <t>023</t>
  </si>
  <si>
    <t>Creuse</t>
  </si>
  <si>
    <t>024</t>
  </si>
  <si>
    <t>Dordogne</t>
  </si>
  <si>
    <t>025</t>
  </si>
  <si>
    <t>Doubs</t>
  </si>
  <si>
    <t>026</t>
  </si>
  <si>
    <t>027</t>
  </si>
  <si>
    <t>Eure</t>
  </si>
  <si>
    <t>028</t>
  </si>
  <si>
    <t>029</t>
  </si>
  <si>
    <t>Finistère</t>
  </si>
  <si>
    <t>620</t>
  </si>
  <si>
    <t>Corse-du-Sud</t>
  </si>
  <si>
    <t>720</t>
  </si>
  <si>
    <t>Haute-Corse</t>
  </si>
  <si>
    <t>030</t>
  </si>
  <si>
    <t>Gard</t>
  </si>
  <si>
    <t>031</t>
  </si>
  <si>
    <t>Haute-Garonne</t>
  </si>
  <si>
    <t>032</t>
  </si>
  <si>
    <t>Gers</t>
  </si>
  <si>
    <t>033</t>
  </si>
  <si>
    <t>Gironde</t>
  </si>
  <si>
    <t>034</t>
  </si>
  <si>
    <t>Hérault</t>
  </si>
  <si>
    <t>035</t>
  </si>
  <si>
    <t>036</t>
  </si>
  <si>
    <t>Indre</t>
  </si>
  <si>
    <t>037</t>
  </si>
  <si>
    <t>Indre-et-Loire</t>
  </si>
  <si>
    <t>038</t>
  </si>
  <si>
    <t>Isère</t>
  </si>
  <si>
    <t>039</t>
  </si>
  <si>
    <t>Jura</t>
  </si>
  <si>
    <t>040</t>
  </si>
  <si>
    <t>Landes</t>
  </si>
  <si>
    <t>041</t>
  </si>
  <si>
    <t>042</t>
  </si>
  <si>
    <t>Loire</t>
  </si>
  <si>
    <t>043</t>
  </si>
  <si>
    <t>Haute-Loire</t>
  </si>
  <si>
    <t>044</t>
  </si>
  <si>
    <t>045</t>
  </si>
  <si>
    <t>Loiret</t>
  </si>
  <si>
    <t>046</t>
  </si>
  <si>
    <t>Lot</t>
  </si>
  <si>
    <t>047</t>
  </si>
  <si>
    <t>048</t>
  </si>
  <si>
    <t>Lozère</t>
  </si>
  <si>
    <t>049</t>
  </si>
  <si>
    <t>Maine-et-Loire</t>
  </si>
  <si>
    <t>050</t>
  </si>
  <si>
    <t>Manche</t>
  </si>
  <si>
    <t>051</t>
  </si>
  <si>
    <t>Marne</t>
  </si>
  <si>
    <t>052</t>
  </si>
  <si>
    <t>053</t>
  </si>
  <si>
    <t>Mayenne</t>
  </si>
  <si>
    <t>054</t>
  </si>
  <si>
    <t>Meurthe-et-Moselle</t>
  </si>
  <si>
    <t>055</t>
  </si>
  <si>
    <t>Meuse</t>
  </si>
  <si>
    <t>056</t>
  </si>
  <si>
    <t>Morbihan</t>
  </si>
  <si>
    <t>057</t>
  </si>
  <si>
    <t>Moselle</t>
  </si>
  <si>
    <t>058</t>
  </si>
  <si>
    <t>Nièvre</t>
  </si>
  <si>
    <t>059</t>
  </si>
  <si>
    <t>Nord</t>
  </si>
  <si>
    <t>060</t>
  </si>
  <si>
    <t>Oise</t>
  </si>
  <si>
    <t>061</t>
  </si>
  <si>
    <t>Orne</t>
  </si>
  <si>
    <t>062</t>
  </si>
  <si>
    <t>Pas-de-Calais</t>
  </si>
  <si>
    <t>063</t>
  </si>
  <si>
    <t>Puy-de-Dôme</t>
  </si>
  <si>
    <t>064</t>
  </si>
  <si>
    <t>065</t>
  </si>
  <si>
    <t>Hautes-Pyrénées</t>
  </si>
  <si>
    <t>066</t>
  </si>
  <si>
    <t>067</t>
  </si>
  <si>
    <t>Bas-Rhin</t>
  </si>
  <si>
    <t>068</t>
  </si>
  <si>
    <t>Haut-Rhin</t>
  </si>
  <si>
    <t>069</t>
  </si>
  <si>
    <t>Rhône</t>
  </si>
  <si>
    <t>070</t>
  </si>
  <si>
    <t>071</t>
  </si>
  <si>
    <t>072</t>
  </si>
  <si>
    <t>Sarthe</t>
  </si>
  <si>
    <t>073</t>
  </si>
  <si>
    <t>Savoie</t>
  </si>
  <si>
    <t>074</t>
  </si>
  <si>
    <t>075</t>
  </si>
  <si>
    <t>076</t>
  </si>
  <si>
    <t>077</t>
  </si>
  <si>
    <t>078</t>
  </si>
  <si>
    <t>Yvelines</t>
  </si>
  <si>
    <t>079</t>
  </si>
  <si>
    <t>Deux-Sèvres</t>
  </si>
  <si>
    <t>080</t>
  </si>
  <si>
    <t>Somme</t>
  </si>
  <si>
    <t>081</t>
  </si>
  <si>
    <t>Tarn</t>
  </si>
  <si>
    <t>082</t>
  </si>
  <si>
    <t>Tarn-et-Garonne</t>
  </si>
  <si>
    <t>083</t>
  </si>
  <si>
    <t>Var</t>
  </si>
  <si>
    <t>084</t>
  </si>
  <si>
    <t>Vaucluse</t>
  </si>
  <si>
    <t>085</t>
  </si>
  <si>
    <t>Vendée</t>
  </si>
  <si>
    <t>086</t>
  </si>
  <si>
    <t>Vienne</t>
  </si>
  <si>
    <t>087</t>
  </si>
  <si>
    <t>088</t>
  </si>
  <si>
    <t>Vosges</t>
  </si>
  <si>
    <t>089</t>
  </si>
  <si>
    <t>Yonne</t>
  </si>
  <si>
    <t>090</t>
  </si>
  <si>
    <t>Territoire de Belfort</t>
  </si>
  <si>
    <t>091</t>
  </si>
  <si>
    <t>Essonne</t>
  </si>
  <si>
    <t>092</t>
  </si>
  <si>
    <t>093</t>
  </si>
  <si>
    <t>094</t>
  </si>
  <si>
    <t>Val-de-Marne</t>
  </si>
  <si>
    <t>095</t>
  </si>
  <si>
    <t>971</t>
  </si>
  <si>
    <t>972</t>
  </si>
  <si>
    <t>973</t>
  </si>
  <si>
    <t>974</t>
  </si>
  <si>
    <t>976</t>
  </si>
  <si>
    <t xml:space="preserve">Mayotte </t>
  </si>
  <si>
    <t xml:space="preserve">DOM  hors Mayotte </t>
  </si>
  <si>
    <t>Secteur Privé</t>
  </si>
  <si>
    <t>Académies</t>
  </si>
  <si>
    <t xml:space="preserve">Aix-Marseille     </t>
  </si>
  <si>
    <t xml:space="preserve">Amiens            </t>
  </si>
  <si>
    <t xml:space="preserve">Besançon          </t>
  </si>
  <si>
    <t xml:space="preserve">Bordeaux          </t>
  </si>
  <si>
    <t xml:space="preserve">Caen              </t>
  </si>
  <si>
    <t xml:space="preserve">Clermont-Ferrand  </t>
  </si>
  <si>
    <t xml:space="preserve">Corse             </t>
  </si>
  <si>
    <t xml:space="preserve">Créteil </t>
  </si>
  <si>
    <t xml:space="preserve">Dijon             </t>
  </si>
  <si>
    <t xml:space="preserve">Grenoble          </t>
  </si>
  <si>
    <t xml:space="preserve">Lille             </t>
  </si>
  <si>
    <t xml:space="preserve">Limoges           </t>
  </si>
  <si>
    <t xml:space="preserve">Lyon              </t>
  </si>
  <si>
    <t xml:space="preserve">Montpellier </t>
  </si>
  <si>
    <t xml:space="preserve">Nancy-Metz        </t>
  </si>
  <si>
    <t xml:space="preserve">Nantes            </t>
  </si>
  <si>
    <t xml:space="preserve">Nice              </t>
  </si>
  <si>
    <t xml:space="preserve">Orléans-Tours     </t>
  </si>
  <si>
    <t xml:space="preserve">Paris             </t>
  </si>
  <si>
    <t xml:space="preserve">Poitiers          </t>
  </si>
  <si>
    <t xml:space="preserve">Reims             </t>
  </si>
  <si>
    <t xml:space="preserve">Rennes  </t>
  </si>
  <si>
    <t xml:space="preserve">Rouen   </t>
  </si>
  <si>
    <t xml:space="preserve">Strasbourg        </t>
  </si>
  <si>
    <t xml:space="preserve">Toulouse          </t>
  </si>
  <si>
    <t xml:space="preserve">Versailles      </t>
  </si>
  <si>
    <t xml:space="preserve">Guyane     </t>
  </si>
  <si>
    <t xml:space="preserve">Martinique   </t>
  </si>
  <si>
    <t xml:space="preserve">La Réunion        </t>
  </si>
  <si>
    <t>1 - Évolution des effectifs d’élèves par âge dans le préélémentaire et par niveau dans l’élémentaire selon le secteur</t>
  </si>
  <si>
    <t>Préél. + élém.</t>
  </si>
  <si>
    <t>Champ : élèves scolarisés dans le premier degré dans un établissement public ou privé, y compris hors contrat, en France métropolitaine + DOM y compris Mayotte.</t>
  </si>
  <si>
    <t>Source : MENESR-DEPP, Constats de rentrée premier degré 2015 et 2016.</t>
  </si>
  <si>
    <t>2 - Évolution des effectifs d’élèves par académie entre les rentrées 2015 et 2016</t>
  </si>
  <si>
    <t xml:space="preserve">Source : MENESR-DEPP, Constats de rentrée premier degré 2015 et 2016.
</t>
  </si>
  <si>
    <t>Évolution %</t>
  </si>
  <si>
    <t>3 -Taux de scolarisation des enfants de deux ans en et hors éducation prioritaire à la rentrée 2016</t>
  </si>
  <si>
    <r>
      <t>Champ : élèves scolarisés dans le premier</t>
    </r>
    <r>
      <rPr>
        <sz val="8"/>
        <color theme="1"/>
        <rFont val="Arial"/>
        <family val="2"/>
      </rPr>
      <t xml:space="preserve"> degré dans un établissement public ou privé, y compris hors contrat, en France métropolitaine + DOM y compris Mayotte.</t>
    </r>
  </si>
  <si>
    <t>Champ : élèves scolarisés dans des établissements publics en France métropolitaine + DOM y compris Mayotte.</t>
  </si>
  <si>
    <t>4 - Évolution des taux de redoublement par niveau dans le secteur public (en %)</t>
  </si>
  <si>
    <t>Source : MENESR-DEPP, DIAPRE au 15/10/2015 et au 15/10/2016.</t>
  </si>
  <si>
    <t>5 - Évolution des taux de retard à l’entrée d’un niveau dans le secteur public</t>
  </si>
  <si>
    <t>Web</t>
  </si>
  <si>
    <t>6 - Part des élèves scolarisés dans une classe à niveau unique ou une classe multiniveaux dans le secteur public à la rentrée 2016 (en %)</t>
  </si>
  <si>
    <t>Champ : élèves scolarisés dans le premier degré dans un établissement public en France métropolitaine + DOM y compris Mayotte.</t>
  </si>
  <si>
    <t>Source : MENESR-DEPP, DIAPRE au 15/10/2016.</t>
  </si>
  <si>
    <t>Complément 1 - Évolution de la part du privé par niveau depuis 2013</t>
  </si>
  <si>
    <t>Compléments</t>
  </si>
  <si>
    <t>Évolution 2013-2014</t>
  </si>
  <si>
    <t>Évolution 2014-2015</t>
  </si>
  <si>
    <t>Évolution 2015-2016</t>
  </si>
  <si>
    <t>Source : MENESR-DEPP, Constats de rentrée premier degré 2013 à 2016.</t>
  </si>
  <si>
    <t>Complément 3 - Évolution du taux de redoublement par niveau dans le secteur public selon l'académie</t>
  </si>
  <si>
    <t>Code Acad.</t>
  </si>
  <si>
    <t>Code Dépt</t>
  </si>
  <si>
    <t>Libellé Dépt</t>
  </si>
  <si>
    <t>Alpes-Maritimes</t>
  </si>
  <si>
    <t>Bouches-du-Rhône</t>
  </si>
  <si>
    <t>Charente-Maritime</t>
  </si>
  <si>
    <t>Côte-d'Or</t>
  </si>
  <si>
    <t>Côtes-d'Armor</t>
  </si>
  <si>
    <t>Drôme</t>
  </si>
  <si>
    <t>Eure-et-Loir</t>
  </si>
  <si>
    <t>Ille-et-Vilaine</t>
  </si>
  <si>
    <t>Loir-et-Cher</t>
  </si>
  <si>
    <t>Loire-Atlantique</t>
  </si>
  <si>
    <t>Lot-et-Garonne</t>
  </si>
  <si>
    <t>Haute-Marne</t>
  </si>
  <si>
    <t>Pyrenées-Atlantiques</t>
  </si>
  <si>
    <t>Pyrénées-Orientales</t>
  </si>
  <si>
    <t>Haute-Saône</t>
  </si>
  <si>
    <t>Saône-et-Loire</t>
  </si>
  <si>
    <t>Haute-Savoie</t>
  </si>
  <si>
    <t>Seine-Maritime</t>
  </si>
  <si>
    <t>Seine-et-Marne</t>
  </si>
  <si>
    <t>Haute-Vienne</t>
  </si>
  <si>
    <t>Hauts-de-Seine</t>
  </si>
  <si>
    <t>Seine-Saint-Denis</t>
  </si>
  <si>
    <t>Val-d'Oise</t>
  </si>
  <si>
    <t xml:space="preserve">France métro. + DOM hors Mayotte </t>
  </si>
  <si>
    <t xml:space="preserve">DOM  y compris Mayotte </t>
  </si>
  <si>
    <t xml:space="preserve">France métro. + DOM y compris Mayotte </t>
  </si>
  <si>
    <t>Total préélémentaire</t>
  </si>
  <si>
    <t>Total élémentaire</t>
  </si>
  <si>
    <t>Secteur public</t>
  </si>
  <si>
    <t>Complément 2 - Effectifs d’élèves par âge dans le préélémentaire et par niveau dans l’élémentaire selon le secteur par département</t>
  </si>
  <si>
    <t>Total effectifs premier degré privé</t>
  </si>
  <si>
    <t>Total effectifs premier degré public</t>
  </si>
  <si>
    <t>Champ : élèves scolarisés dans le premier degré dans un établissement public ou privé, y compris hors contrat, en France métropolitaine + DOM y compris Mayotte.</t>
  </si>
  <si>
    <t>LA SCOLARISATION À DEUX ANS : UNE RENTRÉE À L’ÉCOLE FAITE TOUT AU LONG DE L’ANNÉE</t>
  </si>
  <si>
    <t>Dans le cadre de la loi sur la refondation de l’école, une des priorités est donnée à la scolarisation à deux ans, dont un des principes est l’accueil différé au-delà de la rentrée en fonction de la date anniversaire de l’enfant. En effet, pour être scolarisé, l’enfant doit avoir fêté son deuxième anniversaire.</t>
  </si>
  <si>
    <t>Une première rentrée différée s’effectue au retour des vacances de Noël : chaque année, environ 12 000 enfants supplémentaires sont scolarisés mi-janvier. L’accueil différé se poursuit ensuite tout au long de l’année. Au total, chaque année, l’effectif d’élèves de deux ans augmente d’environ 20 000 entre septembre et la fin de l’année scolaire.</t>
  </si>
  <si>
    <t>CHAMP, DÉFINITIONS ET MÉTHODOLOGIE</t>
  </si>
  <si>
    <t>Champ</t>
  </si>
  <si>
    <r>
      <t xml:space="preserve">Chaque année, l’enquête </t>
    </r>
    <r>
      <rPr>
        <b/>
        <sz val="9"/>
        <color rgb="FF000000"/>
        <rFont val="Arial"/>
        <family val="2"/>
      </rPr>
      <t xml:space="preserve">Constat du premier degré </t>
    </r>
    <r>
      <rPr>
        <sz val="9"/>
        <color rgb="FF000000"/>
        <rFont val="Arial"/>
        <family val="2"/>
      </rPr>
      <t>recense l’ensemble des élèves inscrits dans les écoles publiques et privées, y compris hors contrat, du premier degré. Il s’agit de données agrégées par école. Le secteur privé hors contrat représente 0,5 % des effectifs.</t>
    </r>
  </si>
  <si>
    <r>
      <t xml:space="preserve">Simultanément, une photographie de données individuelles non nominatives issues de l’application de gestion administrative et pédagogique des élèves du premier degré (BE1D) est effectuée. Cette photographie, appelée </t>
    </r>
    <r>
      <rPr>
        <b/>
        <sz val="9"/>
        <color rgb="FF000000"/>
        <rFont val="Arial"/>
        <family val="2"/>
      </rPr>
      <t>DIAPRE</t>
    </r>
    <r>
      <rPr>
        <sz val="9"/>
        <color rgb="FF000000"/>
        <rFont val="Arial"/>
        <family val="2"/>
      </rPr>
      <t>, est utilisée pour le calcul d’indicateurs tels que les taux de scolarisation à deux ans, les taux de redoublement, la taille des classes ou encore la composition des classes. Les écoles privées hors contrat n’utilisent pas ou très peu le dispositif BE1D.</t>
    </r>
  </si>
  <si>
    <t>Ainsi, DIAPRE couvre moins de 5 % des élèves scolarisés dans le privé hors contrat contre 99,8 % pour le public et 95,1 % pour le privé sous contrat.</t>
  </si>
  <si>
    <t>Définitions</t>
  </si>
  <si>
    <r>
      <t xml:space="preserve">Le </t>
    </r>
    <r>
      <rPr>
        <b/>
        <sz val="9"/>
        <color rgb="FF000000"/>
        <rFont val="Arial"/>
        <family val="2"/>
      </rPr>
      <t xml:space="preserve">premier degré </t>
    </r>
    <r>
      <rPr>
        <sz val="9"/>
        <color rgb="FF000000"/>
        <rFont val="Arial"/>
        <family val="2"/>
      </rPr>
      <t>correspond aux enseignements préélémentaire et élémentaire, dispensés dans les écoles maternelles, élémentaires et primaires.</t>
    </r>
  </si>
  <si>
    <r>
      <t xml:space="preserve">Une </t>
    </r>
    <r>
      <rPr>
        <b/>
        <sz val="9"/>
        <color rgb="FF000000"/>
        <rFont val="Arial"/>
        <family val="2"/>
      </rPr>
      <t xml:space="preserve">école maternelle ou préélémentaire </t>
    </r>
    <r>
      <rPr>
        <sz val="9"/>
        <color rgb="FF000000"/>
        <rFont val="Arial"/>
        <family val="2"/>
      </rPr>
      <t>accueille uniquement des élèves de niveau préélémentaire.</t>
    </r>
  </si>
  <si>
    <r>
      <t xml:space="preserve">Une </t>
    </r>
    <r>
      <rPr>
        <b/>
        <sz val="9"/>
        <color rgb="FF000000"/>
        <rFont val="Arial"/>
        <family val="2"/>
      </rPr>
      <t xml:space="preserve">école élémentaire </t>
    </r>
    <r>
      <rPr>
        <sz val="9"/>
        <color rgb="FF000000"/>
        <rFont val="Arial"/>
        <family val="2"/>
      </rPr>
      <t>accueille uniquement des élèves de niveau élémentaire (CP à CM2).</t>
    </r>
  </si>
  <si>
    <r>
      <t xml:space="preserve">Une </t>
    </r>
    <r>
      <rPr>
        <b/>
        <sz val="9"/>
        <color rgb="FF000000"/>
        <rFont val="Arial"/>
        <family val="2"/>
      </rPr>
      <t xml:space="preserve">école primaire </t>
    </r>
    <r>
      <rPr>
        <sz val="9"/>
        <color rgb="FF000000"/>
        <rFont val="Arial"/>
        <family val="2"/>
      </rPr>
      <t>accueille des élèves de niveau préélémentaire et élémentaire.</t>
    </r>
  </si>
  <si>
    <r>
      <t xml:space="preserve">Le </t>
    </r>
    <r>
      <rPr>
        <b/>
        <sz val="9"/>
        <color rgb="FF000000"/>
        <rFont val="Arial"/>
        <family val="2"/>
      </rPr>
      <t xml:space="preserve">taux de scolarisation des enfants de deux ans </t>
    </r>
    <r>
      <rPr>
        <sz val="9"/>
        <color rgb="FF000000"/>
        <rFont val="Arial"/>
        <family val="2"/>
      </rPr>
      <t>est le rapport entre le nombre d’élèves de deux ans et le nombre estimé d’enfants du même âge. La population des deux ans dans un département à la rentrée 2016 est estimée par vieillissement des naissances domiciliées de l’année 2014 et en faisant l’hypothèse que les taux de mortalité par âge et les soldes migratoires départementaux restent constants.</t>
    </r>
  </si>
  <si>
    <r>
      <t xml:space="preserve">Le </t>
    </r>
    <r>
      <rPr>
        <b/>
        <sz val="9"/>
        <color rgb="FF000000"/>
        <rFont val="Arial"/>
        <family val="2"/>
      </rPr>
      <t xml:space="preserve">taux de redoublement </t>
    </r>
    <r>
      <rPr>
        <sz val="9"/>
        <color rgb="FF000000"/>
        <rFont val="Arial"/>
        <family val="2"/>
      </rPr>
      <t xml:space="preserve">est le pourcentage d’élèves inscrits dans un niveau l’année </t>
    </r>
    <r>
      <rPr>
        <i/>
        <sz val="9"/>
        <color rgb="FF000000"/>
        <rFont val="Arial"/>
        <family val="2"/>
      </rPr>
      <t xml:space="preserve">n-1 </t>
    </r>
    <r>
      <rPr>
        <sz val="9"/>
        <color rgb="FF000000"/>
        <rFont val="Arial"/>
        <family val="2"/>
      </rPr>
      <t xml:space="preserve">qui restent scolarisés dans ce niveau l’année </t>
    </r>
    <r>
      <rPr>
        <i/>
        <sz val="9"/>
        <color rgb="FF000000"/>
        <rFont val="Arial"/>
        <family val="2"/>
      </rPr>
      <t>n</t>
    </r>
    <r>
      <rPr>
        <sz val="9"/>
        <color rgb="FF000000"/>
        <rFont val="Arial"/>
        <family val="2"/>
      </rPr>
      <t>.</t>
    </r>
  </si>
  <si>
    <r>
      <t xml:space="preserve">Le </t>
    </r>
    <r>
      <rPr>
        <b/>
        <sz val="9"/>
        <color rgb="FF000000"/>
        <rFont val="Arial"/>
        <family val="2"/>
      </rPr>
      <t xml:space="preserve">taux de retard </t>
    </r>
    <r>
      <rPr>
        <sz val="9"/>
        <color rgb="FF000000"/>
        <rFont val="Arial"/>
        <family val="2"/>
      </rPr>
      <t>est le pourcentage d’élèves entrant dans un niveau donné qui ont un âge supérieur à l’âge requis pour ce niveau.</t>
    </r>
  </si>
  <si>
    <r>
      <t>Sources : MENESR-DEPP, Constat de rentrée premier degré 2016 + Démographie des deux ans à la rentrée 2016 (population au 1</t>
    </r>
    <r>
      <rPr>
        <i/>
        <vertAlign val="superscript"/>
        <sz val="8"/>
        <color theme="1"/>
        <rFont val="Arial"/>
        <family val="2"/>
      </rPr>
      <t>er</t>
    </r>
    <r>
      <rPr>
        <i/>
        <sz val="8"/>
        <color theme="1"/>
        <rFont val="Arial"/>
        <family val="2"/>
      </rPr>
      <t xml:space="preserve"> janvier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</si>
</sst>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
  </numFmts>
  <fonts count="45" x14ac:knownFonts="1">
    <font>
      <sz val="11"/>
      <color theme="1"/>
      <name val="Calibri"/>
      <family val="2"/>
      <scheme val="minor"/>
    </font>
    <font>
      <sz val="11"/>
      <color theme="1"/>
      <name val="Calibri"/>
      <family val="2"/>
      <scheme val="minor"/>
    </font>
    <font>
      <sz val="10"/>
      <name val="MS Sans Serif"/>
      <family val="2"/>
    </font>
    <font>
      <sz val="9"/>
      <name val="Arial"/>
      <family val="2"/>
    </font>
    <font>
      <sz val="10"/>
      <name val="Arial"/>
      <family val="2"/>
    </font>
    <font>
      <sz val="10"/>
      <color rgb="FF00000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Arial"/>
      <family val="2"/>
    </font>
    <font>
      <sz val="8"/>
      <name val="Arial"/>
      <family val="2"/>
    </font>
    <font>
      <sz val="8"/>
      <color theme="1"/>
      <name val="Arial"/>
      <family val="2"/>
    </font>
    <font>
      <b/>
      <sz val="8"/>
      <color theme="1"/>
      <name val="Arial"/>
      <family val="2"/>
    </font>
    <font>
      <sz val="8"/>
      <color indexed="8"/>
      <name val="Arial"/>
      <family val="2"/>
    </font>
    <font>
      <b/>
      <sz val="8"/>
      <color rgb="FFCC0099"/>
      <name val="Arial"/>
      <family val="2"/>
    </font>
    <font>
      <sz val="8"/>
      <name val="Calibri"/>
      <family val="2"/>
      <scheme val="minor"/>
    </font>
    <font>
      <b/>
      <sz val="11"/>
      <color theme="1"/>
      <name val="Calibri"/>
      <family val="2"/>
      <scheme val="minor"/>
    </font>
    <font>
      <i/>
      <sz val="8"/>
      <name val="Arial"/>
      <family val="2"/>
    </font>
    <font>
      <i/>
      <sz val="8"/>
      <name val="Calibri"/>
      <family val="2"/>
      <scheme val="minor"/>
    </font>
    <font>
      <sz val="8"/>
      <color theme="1"/>
      <name val="Calibri"/>
      <family val="2"/>
      <scheme val="minor"/>
    </font>
    <font>
      <i/>
      <sz val="8"/>
      <color theme="1"/>
      <name val="Arial"/>
      <family val="2"/>
    </font>
    <font>
      <i/>
      <vertAlign val="superscript"/>
      <sz val="8"/>
      <color theme="1"/>
      <name val="Arial"/>
      <family val="2"/>
    </font>
    <font>
      <b/>
      <sz val="9"/>
      <color rgb="FFCC0099"/>
      <name val="Arial"/>
      <family val="2"/>
    </font>
    <font>
      <sz val="8"/>
      <color rgb="FFCC0099"/>
      <name val="Arial"/>
      <family val="2"/>
    </font>
    <font>
      <b/>
      <sz val="10"/>
      <color rgb="FF558ED5"/>
      <name val="Arial"/>
      <family val="2"/>
    </font>
    <font>
      <sz val="9"/>
      <color theme="1"/>
      <name val="Arial"/>
      <family val="2"/>
    </font>
    <font>
      <b/>
      <sz val="10"/>
      <color rgb="FF009999"/>
      <name val="Arial"/>
      <family val="2"/>
    </font>
    <font>
      <sz val="9"/>
      <color rgb="FF000000"/>
      <name val="Arial"/>
      <family val="2"/>
    </font>
    <font>
      <b/>
      <sz val="9"/>
      <color rgb="FF000000"/>
      <name val="Arial"/>
      <family val="2"/>
    </font>
    <font>
      <i/>
      <sz val="9"/>
      <color rgb="FF000000"/>
      <name val="Arial"/>
      <family val="2"/>
    </font>
  </fonts>
  <fills count="25">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6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ck">
        <color rgb="FFCC0099"/>
      </top>
      <bottom style="thin">
        <color auto="1"/>
      </bottom>
      <diagonal/>
    </border>
    <border>
      <left style="thin">
        <color indexed="64"/>
      </left>
      <right/>
      <top/>
      <bottom style="thin">
        <color rgb="FFCC0099"/>
      </bottom>
      <diagonal/>
    </border>
    <border>
      <left/>
      <right style="thin">
        <color indexed="64"/>
      </right>
      <top/>
      <bottom style="thin">
        <color rgb="FFCC0099"/>
      </bottom>
      <diagonal/>
    </border>
    <border>
      <left style="thin">
        <color indexed="64"/>
      </left>
      <right/>
      <top style="thin">
        <color rgb="FFCC0099"/>
      </top>
      <bottom/>
      <diagonal/>
    </border>
    <border>
      <left/>
      <right style="thin">
        <color indexed="64"/>
      </right>
      <top style="thin">
        <color rgb="FFCC0099"/>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CC0099"/>
      </top>
      <bottom/>
      <diagonal/>
    </border>
    <border>
      <left style="thin">
        <color auto="1"/>
      </left>
      <right style="thin">
        <color auto="1"/>
      </right>
      <top/>
      <bottom style="thin">
        <color rgb="FFCC0099"/>
      </bottom>
      <diagonal/>
    </border>
    <border>
      <left style="thin">
        <color auto="1"/>
      </left>
      <right/>
      <top style="thick">
        <color rgb="FFCC0099"/>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ck">
        <color rgb="FFCC0099"/>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CC0099"/>
      </left>
      <right style="thin">
        <color auto="1"/>
      </right>
      <top style="thick">
        <color rgb="FFCC0099"/>
      </top>
      <bottom style="thin">
        <color auto="1"/>
      </bottom>
      <diagonal/>
    </border>
    <border>
      <left style="thin">
        <color auto="1"/>
      </left>
      <right style="thin">
        <color rgb="FFCC0099"/>
      </right>
      <top style="thick">
        <color rgb="FFCC0099"/>
      </top>
      <bottom style="thin">
        <color auto="1"/>
      </bottom>
      <diagonal/>
    </border>
    <border>
      <left style="thin">
        <color rgb="FFCC0099"/>
      </left>
      <right style="thin">
        <color auto="1"/>
      </right>
      <top style="thin">
        <color auto="1"/>
      </top>
      <bottom style="thin">
        <color auto="1"/>
      </bottom>
      <diagonal/>
    </border>
    <border>
      <left style="thin">
        <color auto="1"/>
      </left>
      <right style="thin">
        <color rgb="FFCC0099"/>
      </right>
      <top style="thin">
        <color auto="1"/>
      </top>
      <bottom style="thin">
        <color auto="1"/>
      </bottom>
      <diagonal/>
    </border>
    <border>
      <left style="thin">
        <color rgb="FFCC0099"/>
      </left>
      <right style="thin">
        <color auto="1"/>
      </right>
      <top style="thin">
        <color auto="1"/>
      </top>
      <bottom/>
      <diagonal/>
    </border>
    <border>
      <left style="thin">
        <color auto="1"/>
      </left>
      <right style="thin">
        <color rgb="FFCC0099"/>
      </right>
      <top style="thin">
        <color auto="1"/>
      </top>
      <bottom/>
      <diagonal/>
    </border>
    <border>
      <left style="thin">
        <color rgb="FFCC0099"/>
      </left>
      <right style="thin">
        <color auto="1"/>
      </right>
      <top/>
      <bottom/>
      <diagonal/>
    </border>
    <border>
      <left style="thin">
        <color auto="1"/>
      </left>
      <right style="thin">
        <color rgb="FFCC0099"/>
      </right>
      <top/>
      <bottom/>
      <diagonal/>
    </border>
    <border>
      <left style="thin">
        <color rgb="FFCC0099"/>
      </left>
      <right style="thin">
        <color auto="1"/>
      </right>
      <top style="thin">
        <color rgb="FFCC0099"/>
      </top>
      <bottom/>
      <diagonal/>
    </border>
    <border>
      <left style="thin">
        <color auto="1"/>
      </left>
      <right style="thin">
        <color rgb="FFCC0099"/>
      </right>
      <top style="thin">
        <color rgb="FFCC0099"/>
      </top>
      <bottom/>
      <diagonal/>
    </border>
    <border>
      <left style="thin">
        <color rgb="FFCC0099"/>
      </left>
      <right style="thin">
        <color auto="1"/>
      </right>
      <top/>
      <bottom style="thin">
        <color rgb="FFCC0099"/>
      </bottom>
      <diagonal/>
    </border>
    <border>
      <left style="thin">
        <color auto="1"/>
      </left>
      <right style="thin">
        <color rgb="FFCC0099"/>
      </right>
      <top/>
      <bottom style="thin">
        <color rgb="FFCC0099"/>
      </bottom>
      <diagonal/>
    </border>
    <border>
      <left/>
      <right/>
      <top/>
      <bottom style="medium">
        <color rgb="FFCC0099"/>
      </bottom>
      <diagonal/>
    </border>
    <border>
      <left/>
      <right style="thin">
        <color indexed="64"/>
      </right>
      <top/>
      <bottom style="thin">
        <color indexed="64"/>
      </bottom>
      <diagonal/>
    </border>
    <border>
      <left style="thin">
        <color rgb="FFCC0099"/>
      </left>
      <right style="thin">
        <color auto="1"/>
      </right>
      <top/>
      <bottom style="thin">
        <color indexed="64"/>
      </bottom>
      <diagonal/>
    </border>
    <border>
      <left style="thin">
        <color auto="1"/>
      </left>
      <right style="thin">
        <color rgb="FFCC0099"/>
      </right>
      <top/>
      <bottom style="thin">
        <color indexed="64"/>
      </bottom>
      <diagonal/>
    </border>
    <border>
      <left style="thin">
        <color indexed="64"/>
      </left>
      <right style="thin">
        <color indexed="64"/>
      </right>
      <top style="thick">
        <color rgb="FFCC0099"/>
      </top>
      <bottom/>
      <diagonal/>
    </border>
    <border>
      <left/>
      <right/>
      <top style="thick">
        <color rgb="FFCC0099"/>
      </top>
      <bottom style="thin">
        <color indexed="64"/>
      </bottom>
      <diagonal/>
    </border>
    <border>
      <left style="thin">
        <color indexed="64"/>
      </left>
      <right style="thin">
        <color indexed="64"/>
      </right>
      <top style="thin">
        <color rgb="FFCC0099"/>
      </top>
      <bottom style="thin">
        <color rgb="FFCC0099"/>
      </bottom>
      <diagonal/>
    </border>
    <border>
      <left style="thin">
        <color indexed="64"/>
      </left>
      <right style="thin">
        <color indexed="64"/>
      </right>
      <top style="thin">
        <color rgb="FFCC0099"/>
      </top>
      <bottom style="thin">
        <color indexed="64"/>
      </bottom>
      <diagonal/>
    </border>
    <border>
      <left/>
      <right/>
      <top style="thick">
        <color rgb="FFCC0099"/>
      </top>
      <bottom/>
      <diagonal/>
    </border>
    <border>
      <left/>
      <right/>
      <top style="thin">
        <color indexed="64"/>
      </top>
      <bottom style="thin">
        <color indexed="64"/>
      </bottom>
      <diagonal/>
    </border>
    <border>
      <left style="thin">
        <color indexed="64"/>
      </left>
      <right/>
      <top style="thin">
        <color rgb="FFCC0099"/>
      </top>
      <bottom style="thin">
        <color rgb="FFCC0099"/>
      </bottom>
      <diagonal/>
    </border>
    <border>
      <left style="thin">
        <color rgb="FFCC0099"/>
      </left>
      <right style="thin">
        <color auto="1"/>
      </right>
      <top style="thin">
        <color rgb="FFCC0099"/>
      </top>
      <bottom style="thin">
        <color rgb="FFCC0099"/>
      </bottom>
      <diagonal/>
    </border>
    <border>
      <left style="thin">
        <color auto="1"/>
      </left>
      <right style="thin">
        <color rgb="FFCC0099"/>
      </right>
      <top style="thin">
        <color rgb="FFCC0099"/>
      </top>
      <bottom style="thin">
        <color rgb="FFCC0099"/>
      </bottom>
      <diagonal/>
    </border>
    <border>
      <left/>
      <right style="thin">
        <color indexed="64"/>
      </right>
      <top style="thin">
        <color rgb="FFCC0099"/>
      </top>
      <bottom style="thin">
        <color rgb="FFCC0099"/>
      </bottom>
      <diagonal/>
    </border>
    <border>
      <left/>
      <right/>
      <top/>
      <bottom style="thin">
        <color indexed="64"/>
      </bottom>
      <diagonal/>
    </border>
    <border>
      <left/>
      <right/>
      <top style="thin">
        <color indexed="64"/>
      </top>
      <bottom/>
      <diagonal/>
    </border>
  </borders>
  <cellStyleXfs count="383">
    <xf numFmtId="0" fontId="0" fillId="0" borderId="0"/>
    <xf numFmtId="0" fontId="2" fillId="0" borderId="0"/>
    <xf numFmtId="43" fontId="2"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9" fontId="4" fillId="0" borderId="0" applyFont="0" applyFill="0" applyBorder="0" applyAlignment="0" applyProtection="0"/>
    <xf numFmtId="0" fontId="2"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1" borderId="9" applyNumberFormat="0" applyAlignment="0" applyProtection="0"/>
    <xf numFmtId="0" fontId="10" fillId="21" borderId="9" applyNumberFormat="0" applyAlignment="0" applyProtection="0"/>
    <xf numFmtId="0" fontId="10" fillId="21" borderId="9" applyNumberFormat="0" applyAlignment="0" applyProtection="0"/>
    <xf numFmtId="0" fontId="10" fillId="21" borderId="9" applyNumberFormat="0" applyAlignment="0" applyProtection="0"/>
    <xf numFmtId="0" fontId="10" fillId="21" borderId="9" applyNumberFormat="0" applyAlignment="0" applyProtection="0"/>
    <xf numFmtId="0" fontId="10" fillId="21" borderId="9" applyNumberFormat="0" applyAlignment="0" applyProtection="0"/>
    <xf numFmtId="0" fontId="10" fillId="21" borderId="9" applyNumberFormat="0" applyAlignment="0" applyProtection="0"/>
    <xf numFmtId="0" fontId="10" fillId="21" borderId="9" applyNumberFormat="0" applyAlignment="0" applyProtection="0"/>
    <xf numFmtId="0" fontId="10" fillId="21" borderId="9" applyNumberFormat="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4" fillId="22" borderId="11" applyNumberFormat="0" applyAlignment="0" applyProtection="0"/>
    <xf numFmtId="0" fontId="4" fillId="22" borderId="11" applyNumberFormat="0" applyAlignment="0" applyProtection="0"/>
    <xf numFmtId="0" fontId="4" fillId="22" borderId="11" applyNumberFormat="0" applyAlignment="0" applyProtection="0"/>
    <xf numFmtId="0" fontId="4" fillId="22" borderId="11" applyNumberFormat="0" applyAlignment="0" applyProtection="0"/>
    <xf numFmtId="0" fontId="4" fillId="22" borderId="11" applyNumberFormat="0" applyAlignment="0" applyProtection="0"/>
    <xf numFmtId="0" fontId="4" fillId="22" borderId="11" applyNumberFormat="0" applyAlignment="0" applyProtection="0"/>
    <xf numFmtId="0" fontId="4" fillId="22" borderId="11" applyNumberFormat="0" applyAlignment="0" applyProtection="0"/>
    <xf numFmtId="0" fontId="4" fillId="22" borderId="11" applyNumberFormat="0" applyAlignment="0" applyProtection="0"/>
    <xf numFmtId="0" fontId="4" fillId="22" borderId="11" applyNumberFormat="0" applyAlignment="0" applyProtection="0"/>
    <xf numFmtId="0" fontId="12" fillId="8" borderId="9" applyNumberFormat="0" applyAlignment="0" applyProtection="0"/>
    <xf numFmtId="0" fontId="12" fillId="8" borderId="9" applyNumberFormat="0" applyAlignment="0" applyProtection="0"/>
    <xf numFmtId="0" fontId="12" fillId="8" borderId="9" applyNumberFormat="0" applyAlignment="0" applyProtection="0"/>
    <xf numFmtId="0" fontId="12" fillId="8" borderId="9" applyNumberFormat="0" applyAlignment="0" applyProtection="0"/>
    <xf numFmtId="0" fontId="12" fillId="8" borderId="9" applyNumberFormat="0" applyAlignment="0" applyProtection="0"/>
    <xf numFmtId="0" fontId="12" fillId="8" borderId="9" applyNumberFormat="0" applyAlignment="0" applyProtection="0"/>
    <xf numFmtId="0" fontId="12" fillId="8" borderId="9" applyNumberFormat="0" applyAlignment="0" applyProtection="0"/>
    <xf numFmtId="0" fontId="12" fillId="8" borderId="9" applyNumberFormat="0" applyAlignment="0" applyProtection="0"/>
    <xf numFmtId="0" fontId="12" fillId="8" borderId="9" applyNumberFormat="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1" borderId="12" applyNumberFormat="0" applyAlignment="0" applyProtection="0"/>
    <xf numFmtId="0" fontId="16" fillId="21" borderId="12" applyNumberFormat="0" applyAlignment="0" applyProtection="0"/>
    <xf numFmtId="0" fontId="16" fillId="21" borderId="12" applyNumberFormat="0" applyAlignment="0" applyProtection="0"/>
    <xf numFmtId="0" fontId="16" fillId="21" borderId="12" applyNumberFormat="0" applyAlignment="0" applyProtection="0"/>
    <xf numFmtId="0" fontId="16" fillId="21" borderId="12" applyNumberFormat="0" applyAlignment="0" applyProtection="0"/>
    <xf numFmtId="0" fontId="16" fillId="21" borderId="12" applyNumberFormat="0" applyAlignment="0" applyProtection="0"/>
    <xf numFmtId="0" fontId="16" fillId="21" borderId="12" applyNumberFormat="0" applyAlignment="0" applyProtection="0"/>
    <xf numFmtId="0" fontId="16" fillId="21" borderId="12" applyNumberFormat="0" applyAlignment="0" applyProtection="0"/>
    <xf numFmtId="0" fontId="16" fillId="21" borderId="12"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3" fillId="24" borderId="17" applyNumberFormat="0" applyAlignment="0" applyProtection="0"/>
    <xf numFmtId="0" fontId="23" fillId="24" borderId="17" applyNumberFormat="0" applyAlignment="0" applyProtection="0"/>
    <xf numFmtId="0" fontId="23" fillId="24" borderId="17" applyNumberFormat="0" applyAlignment="0" applyProtection="0"/>
    <xf numFmtId="0" fontId="23" fillId="24" borderId="17" applyNumberFormat="0" applyAlignment="0" applyProtection="0"/>
    <xf numFmtId="0" fontId="23" fillId="24" borderId="17" applyNumberFormat="0" applyAlignment="0" applyProtection="0"/>
    <xf numFmtId="0" fontId="23" fillId="24" borderId="17" applyNumberFormat="0" applyAlignment="0" applyProtection="0"/>
    <xf numFmtId="0" fontId="23" fillId="24" borderId="17" applyNumberFormat="0" applyAlignment="0" applyProtection="0"/>
    <xf numFmtId="0" fontId="23" fillId="24" borderId="17" applyNumberFormat="0" applyAlignment="0" applyProtection="0"/>
    <xf numFmtId="0" fontId="23" fillId="24" borderId="17" applyNumberFormat="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0" fontId="4" fillId="0" borderId="0"/>
    <xf numFmtId="9" fontId="1" fillId="0" borderId="0" applyFont="0" applyFill="0" applyBorder="0" applyAlignment="0" applyProtection="0"/>
  </cellStyleXfs>
  <cellXfs count="342">
    <xf numFmtId="0" fontId="0" fillId="0" borderId="0" xfId="0"/>
    <xf numFmtId="0" fontId="0" fillId="2" borderId="0" xfId="0" applyFill="1"/>
    <xf numFmtId="0" fontId="3" fillId="0" borderId="8" xfId="7" applyFont="1" applyFill="1" applyBorder="1" applyAlignment="1">
      <alignment horizontal="left"/>
    </xf>
    <xf numFmtId="0" fontId="4" fillId="2" borderId="0" xfId="0" applyFont="1" applyFill="1"/>
    <xf numFmtId="0" fontId="26" fillId="2" borderId="0" xfId="0" applyFont="1" applyFill="1" applyAlignment="1">
      <alignment vertical="center"/>
    </xf>
    <xf numFmtId="166" fontId="25" fillId="2" borderId="2" xfId="0" applyNumberFormat="1" applyFont="1" applyFill="1" applyBorder="1" applyAlignment="1">
      <alignment horizontal="right" vertical="center" indent="1"/>
    </xf>
    <xf numFmtId="166" fontId="25" fillId="2" borderId="8" xfId="0" applyNumberFormat="1" applyFont="1" applyFill="1" applyBorder="1" applyAlignment="1">
      <alignment horizontal="right" vertical="center" indent="1"/>
    </xf>
    <xf numFmtId="0" fontId="25" fillId="2" borderId="2" xfId="0" applyFont="1" applyFill="1" applyBorder="1"/>
    <xf numFmtId="0" fontId="25" fillId="2" borderId="8" xfId="0" applyFont="1" applyFill="1" applyBorder="1"/>
    <xf numFmtId="0" fontId="25" fillId="0" borderId="20" xfId="0" applyFont="1" applyFill="1" applyBorder="1" applyAlignment="1">
      <alignment horizontal="left"/>
    </xf>
    <xf numFmtId="0" fontId="25" fillId="0" borderId="20" xfId="0" applyFont="1" applyFill="1" applyBorder="1" applyAlignment="1">
      <alignment horizontal="left" vertical="center"/>
    </xf>
    <xf numFmtId="0" fontId="25" fillId="0" borderId="8" xfId="0" applyFont="1" applyFill="1" applyBorder="1" applyAlignment="1">
      <alignment horizontal="center"/>
    </xf>
    <xf numFmtId="49" fontId="25" fillId="0" borderId="20" xfId="0" applyNumberFormat="1" applyFont="1" applyFill="1" applyBorder="1" applyAlignment="1">
      <alignment horizontal="left"/>
    </xf>
    <xf numFmtId="0" fontId="24" fillId="0" borderId="4" xfId="0" applyFont="1" applyFill="1" applyBorder="1" applyAlignment="1"/>
    <xf numFmtId="0" fontId="24" fillId="0" borderId="5" xfId="0" applyFont="1" applyFill="1" applyBorder="1" applyAlignment="1"/>
    <xf numFmtId="0" fontId="24" fillId="0" borderId="6" xfId="0" applyFont="1" applyFill="1" applyBorder="1" applyAlignment="1"/>
    <xf numFmtId="0" fontId="26" fillId="0" borderId="0" xfId="0" applyFont="1" applyFill="1" applyAlignment="1">
      <alignment vertical="center"/>
    </xf>
    <xf numFmtId="0" fontId="25" fillId="0" borderId="1" xfId="0" applyFont="1" applyBorder="1"/>
    <xf numFmtId="0" fontId="25" fillId="0" borderId="19" xfId="0" applyFont="1" applyBorder="1"/>
    <xf numFmtId="164" fontId="25" fillId="0" borderId="19" xfId="0" applyNumberFormat="1" applyFont="1" applyFill="1" applyBorder="1" applyAlignment="1">
      <alignment horizontal="right" vertical="center" indent="1"/>
    </xf>
    <xf numFmtId="0" fontId="29" fillId="0" borderId="19" xfId="0" applyFont="1" applyBorder="1"/>
    <xf numFmtId="164" fontId="29" fillId="0" borderId="19" xfId="0" applyNumberFormat="1" applyFont="1" applyFill="1" applyBorder="1" applyAlignment="1">
      <alignment horizontal="right" vertical="center" indent="1"/>
    </xf>
    <xf numFmtId="0" fontId="29" fillId="0" borderId="22" xfId="0" applyFont="1" applyBorder="1"/>
    <xf numFmtId="164" fontId="29" fillId="0" borderId="22" xfId="0" applyNumberFormat="1" applyFont="1" applyFill="1" applyBorder="1" applyAlignment="1">
      <alignment horizontal="right" vertical="center" indent="1"/>
    </xf>
    <xf numFmtId="0" fontId="29" fillId="0" borderId="24" xfId="0" applyFont="1" applyBorder="1"/>
    <xf numFmtId="164" fontId="29" fillId="0" borderId="24" xfId="0" applyNumberFormat="1" applyFont="1" applyFill="1" applyBorder="1" applyAlignment="1">
      <alignment horizontal="right" vertical="center" indent="1"/>
    </xf>
    <xf numFmtId="0" fontId="24" fillId="0" borderId="0" xfId="1" applyFont="1" applyFill="1" applyBorder="1"/>
    <xf numFmtId="0" fontId="30" fillId="0" borderId="0" xfId="0" applyFont="1" applyFill="1" applyBorder="1"/>
    <xf numFmtId="0" fontId="25" fillId="0" borderId="0" xfId="0" applyFont="1" applyFill="1" applyBorder="1" applyAlignment="1">
      <alignment horizontal="left" vertical="center"/>
    </xf>
    <xf numFmtId="0" fontId="25" fillId="0" borderId="26" xfId="7" applyFont="1" applyFill="1" applyBorder="1" applyAlignment="1">
      <alignment horizontal="center" vertical="center" wrapText="1"/>
    </xf>
    <xf numFmtId="0" fontId="29" fillId="0" borderId="26" xfId="7" applyFont="1" applyFill="1" applyBorder="1" applyAlignment="1">
      <alignment horizontal="center" vertical="center" wrapText="1"/>
    </xf>
    <xf numFmtId="0" fontId="25" fillId="0" borderId="27" xfId="7" applyFont="1" applyFill="1" applyBorder="1" applyAlignment="1">
      <alignment horizontal="left"/>
    </xf>
    <xf numFmtId="3" fontId="25" fillId="0" borderId="27" xfId="7" applyNumberFormat="1" applyFont="1" applyFill="1" applyBorder="1" applyAlignment="1">
      <alignment horizontal="right" vertical="center" indent="1"/>
    </xf>
    <xf numFmtId="166" fontId="25" fillId="0" borderId="27" xfId="7" applyNumberFormat="1" applyFont="1" applyFill="1" applyBorder="1" applyAlignment="1">
      <alignment horizontal="right" vertical="center" indent="1"/>
    </xf>
    <xf numFmtId="0" fontId="25" fillId="0" borderId="8" xfId="7" applyFont="1" applyFill="1" applyBorder="1" applyAlignment="1">
      <alignment horizontal="left"/>
    </xf>
    <xf numFmtId="3" fontId="25" fillId="0" borderId="8" xfId="7" applyNumberFormat="1" applyFont="1" applyFill="1" applyBorder="1" applyAlignment="1">
      <alignment horizontal="right" vertical="center" indent="1"/>
    </xf>
    <xf numFmtId="166" fontId="25" fillId="0" borderId="8" xfId="7" applyNumberFormat="1" applyFont="1" applyFill="1" applyBorder="1" applyAlignment="1">
      <alignment horizontal="right" vertical="center" indent="1"/>
    </xf>
    <xf numFmtId="0" fontId="29" fillId="0" borderId="8" xfId="7" applyFont="1" applyFill="1" applyBorder="1"/>
    <xf numFmtId="3" fontId="29" fillId="0" borderId="8" xfId="7" applyNumberFormat="1" applyFont="1" applyFill="1" applyBorder="1" applyAlignment="1">
      <alignment horizontal="right" vertical="center" indent="1"/>
    </xf>
    <xf numFmtId="166" fontId="29" fillId="0" borderId="8" xfId="7" applyNumberFormat="1" applyFont="1" applyFill="1" applyBorder="1" applyAlignment="1">
      <alignment horizontal="right" vertical="center" indent="1"/>
    </xf>
    <xf numFmtId="0" fontId="25" fillId="0" borderId="28" xfId="7" applyFont="1" applyFill="1" applyBorder="1"/>
    <xf numFmtId="3" fontId="25" fillId="0" borderId="28" xfId="7" applyNumberFormat="1" applyFont="1" applyFill="1" applyBorder="1" applyAlignment="1">
      <alignment horizontal="right" vertical="center" indent="1"/>
    </xf>
    <xf numFmtId="166" fontId="25" fillId="0" borderId="28" xfId="7" applyNumberFormat="1" applyFont="1" applyFill="1" applyBorder="1" applyAlignment="1">
      <alignment horizontal="right" vertical="center" indent="1"/>
    </xf>
    <xf numFmtId="0" fontId="25" fillId="0" borderId="8" xfId="7" applyFont="1" applyFill="1" applyBorder="1"/>
    <xf numFmtId="0" fontId="29" fillId="0" borderId="29" xfId="7" applyFont="1" applyFill="1" applyBorder="1"/>
    <xf numFmtId="3" fontId="29" fillId="0" borderId="29" xfId="7" applyNumberFormat="1" applyFont="1" applyFill="1" applyBorder="1" applyAlignment="1">
      <alignment horizontal="right" vertical="center" indent="1"/>
    </xf>
    <xf numFmtId="166" fontId="29" fillId="0" borderId="29" xfId="7" applyNumberFormat="1" applyFont="1" applyFill="1" applyBorder="1" applyAlignment="1">
      <alignment horizontal="right" vertical="center" indent="1"/>
    </xf>
    <xf numFmtId="0" fontId="24" fillId="0" borderId="8" xfId="7" applyFont="1" applyFill="1" applyBorder="1"/>
    <xf numFmtId="165" fontId="24" fillId="0" borderId="8" xfId="6" applyNumberFormat="1" applyFont="1" applyFill="1" applyBorder="1" applyAlignment="1">
      <alignment horizontal="right" vertical="center" indent="1"/>
    </xf>
    <xf numFmtId="0" fontId="25" fillId="0" borderId="31" xfId="7" applyFont="1" applyFill="1" applyBorder="1" applyAlignment="1">
      <alignment horizontal="center" vertical="center" wrapText="1"/>
    </xf>
    <xf numFmtId="166" fontId="25" fillId="0" borderId="32" xfId="7" applyNumberFormat="1" applyFont="1" applyFill="1" applyBorder="1" applyAlignment="1">
      <alignment horizontal="right" vertical="center" indent="1"/>
    </xf>
    <xf numFmtId="166" fontId="25" fillId="0" borderId="19" xfId="7" applyNumberFormat="1" applyFont="1" applyFill="1" applyBorder="1" applyAlignment="1">
      <alignment horizontal="right" vertical="center" indent="1"/>
    </xf>
    <xf numFmtId="166" fontId="29" fillId="0" borderId="19" xfId="7" applyNumberFormat="1" applyFont="1" applyFill="1" applyBorder="1" applyAlignment="1">
      <alignment horizontal="right" vertical="center" indent="1"/>
    </xf>
    <xf numFmtId="166" fontId="25" fillId="0" borderId="24" xfId="7" applyNumberFormat="1" applyFont="1" applyFill="1" applyBorder="1" applyAlignment="1">
      <alignment horizontal="right" vertical="center" indent="1"/>
    </xf>
    <xf numFmtId="166" fontId="29" fillId="0" borderId="22" xfId="7" applyNumberFormat="1" applyFont="1" applyFill="1" applyBorder="1" applyAlignment="1">
      <alignment horizontal="right" vertical="center" indent="1"/>
    </xf>
    <xf numFmtId="165" fontId="24" fillId="0" borderId="19" xfId="6" applyNumberFormat="1" applyFont="1" applyFill="1" applyBorder="1" applyAlignment="1">
      <alignment horizontal="right" vertical="center" indent="1"/>
    </xf>
    <xf numFmtId="0" fontId="25" fillId="0" borderId="34" xfId="7" applyFont="1" applyFill="1" applyBorder="1" applyAlignment="1">
      <alignment horizontal="center" vertical="center" wrapText="1"/>
    </xf>
    <xf numFmtId="3" fontId="25" fillId="0" borderId="35" xfId="7" applyNumberFormat="1" applyFont="1" applyFill="1" applyBorder="1" applyAlignment="1">
      <alignment horizontal="right" vertical="center" indent="1"/>
    </xf>
    <xf numFmtId="3" fontId="25" fillId="0" borderId="20" xfId="7" applyNumberFormat="1" applyFont="1" applyFill="1" applyBorder="1" applyAlignment="1">
      <alignment horizontal="right" vertical="center" indent="1"/>
    </xf>
    <xf numFmtId="3" fontId="29" fillId="0" borderId="20" xfId="7" applyNumberFormat="1" applyFont="1" applyFill="1" applyBorder="1" applyAlignment="1">
      <alignment horizontal="right" vertical="center" indent="1"/>
    </xf>
    <xf numFmtId="3" fontId="25" fillId="0" borderId="25" xfId="7" applyNumberFormat="1" applyFont="1" applyFill="1" applyBorder="1" applyAlignment="1">
      <alignment horizontal="right" vertical="center" indent="1"/>
    </xf>
    <xf numFmtId="3" fontId="29" fillId="0" borderId="23" xfId="7" applyNumberFormat="1" applyFont="1" applyFill="1" applyBorder="1" applyAlignment="1">
      <alignment horizontal="right" vertical="center" indent="1"/>
    </xf>
    <xf numFmtId="165" fontId="24" fillId="0" borderId="20" xfId="6" applyNumberFormat="1" applyFont="1" applyFill="1" applyBorder="1" applyAlignment="1">
      <alignment horizontal="right" vertical="center" indent="1"/>
    </xf>
    <xf numFmtId="0" fontId="25" fillId="0" borderId="38" xfId="7" applyFont="1" applyFill="1" applyBorder="1" applyAlignment="1">
      <alignment horizontal="center" vertical="center" wrapText="1"/>
    </xf>
    <xf numFmtId="0" fontId="25" fillId="0" borderId="39" xfId="7" applyFont="1" applyFill="1" applyBorder="1" applyAlignment="1">
      <alignment horizontal="center" vertical="center" wrapText="1"/>
    </xf>
    <xf numFmtId="3" fontId="25" fillId="0" borderId="40" xfId="7" applyNumberFormat="1" applyFont="1" applyFill="1" applyBorder="1" applyAlignment="1">
      <alignment horizontal="right" vertical="center" indent="1"/>
    </xf>
    <xf numFmtId="166" fontId="25" fillId="0" borderId="41" xfId="7" applyNumberFormat="1" applyFont="1" applyFill="1" applyBorder="1" applyAlignment="1">
      <alignment horizontal="right" vertical="center" indent="1"/>
    </xf>
    <xf numFmtId="3" fontId="25" fillId="0" borderId="42" xfId="7" applyNumberFormat="1" applyFont="1" applyFill="1" applyBorder="1" applyAlignment="1">
      <alignment horizontal="right" vertical="center" indent="1"/>
    </xf>
    <xf numFmtId="166" fontId="25" fillId="0" borderId="43" xfId="7" applyNumberFormat="1" applyFont="1" applyFill="1" applyBorder="1" applyAlignment="1">
      <alignment horizontal="right" vertical="center" indent="1"/>
    </xf>
    <xf numFmtId="3" fontId="29" fillId="0" borderId="42" xfId="7" applyNumberFormat="1" applyFont="1" applyFill="1" applyBorder="1" applyAlignment="1">
      <alignment horizontal="right" vertical="center" indent="1"/>
    </xf>
    <xf numFmtId="166" fontId="29" fillId="0" borderId="43" xfId="7" applyNumberFormat="1" applyFont="1" applyFill="1" applyBorder="1" applyAlignment="1">
      <alignment horizontal="right" vertical="center" indent="1"/>
    </xf>
    <xf numFmtId="3" fontId="25" fillId="0" borderId="44" xfId="7" applyNumberFormat="1" applyFont="1" applyFill="1" applyBorder="1" applyAlignment="1">
      <alignment horizontal="right" vertical="center" indent="1"/>
    </xf>
    <xf numFmtId="166" fontId="25" fillId="0" borderId="45" xfId="7" applyNumberFormat="1" applyFont="1" applyFill="1" applyBorder="1" applyAlignment="1">
      <alignment horizontal="right" vertical="center" indent="1"/>
    </xf>
    <xf numFmtId="3" fontId="29" fillId="0" borderId="46" xfId="7" applyNumberFormat="1" applyFont="1" applyFill="1" applyBorder="1" applyAlignment="1">
      <alignment horizontal="right" vertical="center" indent="1"/>
    </xf>
    <xf numFmtId="166" fontId="29" fillId="0" borderId="47" xfId="7" applyNumberFormat="1" applyFont="1" applyFill="1" applyBorder="1" applyAlignment="1">
      <alignment horizontal="right" vertical="center" indent="1"/>
    </xf>
    <xf numFmtId="165" fontId="24" fillId="0" borderId="42" xfId="6" applyNumberFormat="1" applyFont="1" applyFill="1" applyBorder="1" applyAlignment="1">
      <alignment horizontal="right" vertical="center" indent="1"/>
    </xf>
    <xf numFmtId="165" fontId="24" fillId="0" borderId="43" xfId="6" applyNumberFormat="1" applyFont="1" applyFill="1" applyBorder="1" applyAlignment="1">
      <alignment horizontal="right" vertical="center" indent="1"/>
    </xf>
    <xf numFmtId="0" fontId="24" fillId="2" borderId="0" xfId="1" applyFont="1" applyFill="1"/>
    <xf numFmtId="0" fontId="34" fillId="2" borderId="0" xfId="0" applyFont="1" applyFill="1"/>
    <xf numFmtId="3" fontId="25" fillId="0" borderId="8" xfId="7" applyNumberFormat="1" applyFont="1" applyFill="1" applyBorder="1"/>
    <xf numFmtId="0" fontId="32" fillId="0" borderId="0" xfId="0" applyFont="1" applyFill="1" applyBorder="1" applyAlignment="1">
      <alignment horizontal="left" vertical="center"/>
    </xf>
    <xf numFmtId="0" fontId="25" fillId="0" borderId="26" xfId="5" applyFont="1" applyFill="1" applyBorder="1" applyAlignment="1">
      <alignment horizontal="center" vertical="center" wrapText="1"/>
    </xf>
    <xf numFmtId="3" fontId="25" fillId="0" borderId="27" xfId="7" applyNumberFormat="1" applyFont="1" applyFill="1" applyBorder="1"/>
    <xf numFmtId="166" fontId="25" fillId="0" borderId="27" xfId="7" applyNumberFormat="1" applyFont="1" applyFill="1" applyBorder="1" applyAlignment="1">
      <alignment horizontal="center"/>
    </xf>
    <xf numFmtId="166" fontId="25" fillId="0" borderId="8" xfId="7" applyNumberFormat="1" applyFont="1" applyFill="1" applyBorder="1" applyAlignment="1">
      <alignment horizontal="center"/>
    </xf>
    <xf numFmtId="3" fontId="29" fillId="0" borderId="3" xfId="7" applyNumberFormat="1" applyFont="1" applyFill="1" applyBorder="1"/>
    <xf numFmtId="166" fontId="29" fillId="0" borderId="3" xfId="7" applyNumberFormat="1" applyFont="1" applyFill="1" applyBorder="1" applyAlignment="1">
      <alignment horizontal="center"/>
    </xf>
    <xf numFmtId="0" fontId="25" fillId="0" borderId="31" xfId="5" applyFont="1" applyFill="1" applyBorder="1" applyAlignment="1">
      <alignment horizontal="center" vertical="center" wrapText="1"/>
    </xf>
    <xf numFmtId="166" fontId="25" fillId="0" borderId="32" xfId="7" applyNumberFormat="1" applyFont="1" applyFill="1" applyBorder="1" applyAlignment="1">
      <alignment horizontal="center"/>
    </xf>
    <xf numFmtId="166" fontId="25" fillId="0" borderId="19" xfId="7" applyNumberFormat="1" applyFont="1" applyFill="1" applyBorder="1" applyAlignment="1">
      <alignment horizontal="center"/>
    </xf>
    <xf numFmtId="166" fontId="29" fillId="0" borderId="18" xfId="7" applyNumberFormat="1" applyFont="1" applyFill="1" applyBorder="1" applyAlignment="1">
      <alignment horizontal="center"/>
    </xf>
    <xf numFmtId="0" fontId="25" fillId="0" borderId="34" xfId="5" applyFont="1" applyFill="1" applyBorder="1" applyAlignment="1">
      <alignment horizontal="center" vertical="center" wrapText="1"/>
    </xf>
    <xf numFmtId="3" fontId="25" fillId="0" borderId="35" xfId="7" applyNumberFormat="1" applyFont="1" applyFill="1" applyBorder="1"/>
    <xf numFmtId="3" fontId="25" fillId="0" borderId="20" xfId="7" applyNumberFormat="1" applyFont="1" applyFill="1" applyBorder="1"/>
    <xf numFmtId="3" fontId="29" fillId="0" borderId="49" xfId="7" applyNumberFormat="1" applyFont="1" applyFill="1" applyBorder="1"/>
    <xf numFmtId="0" fontId="25" fillId="0" borderId="38" xfId="5" applyFont="1" applyFill="1" applyBorder="1" applyAlignment="1">
      <alignment horizontal="center" vertical="center" wrapText="1"/>
    </xf>
    <xf numFmtId="0" fontId="25" fillId="0" borderId="39" xfId="5" applyFont="1" applyFill="1" applyBorder="1" applyAlignment="1">
      <alignment horizontal="center" vertical="center" wrapText="1"/>
    </xf>
    <xf numFmtId="3" fontId="25" fillId="0" borderId="40" xfId="7" applyNumberFormat="1" applyFont="1" applyFill="1" applyBorder="1"/>
    <xf numFmtId="166" fontId="25" fillId="0" borderId="41" xfId="7" applyNumberFormat="1" applyFont="1" applyFill="1" applyBorder="1" applyAlignment="1">
      <alignment horizontal="center"/>
    </xf>
    <xf numFmtId="3" fontId="25" fillId="0" borderId="42" xfId="7" applyNumberFormat="1" applyFont="1" applyFill="1" applyBorder="1"/>
    <xf numFmtId="166" fontId="25" fillId="0" borderId="43" xfId="7" applyNumberFormat="1" applyFont="1" applyFill="1" applyBorder="1" applyAlignment="1">
      <alignment horizontal="center"/>
    </xf>
    <xf numFmtId="3" fontId="29" fillId="0" borderId="50" xfId="7" applyNumberFormat="1" applyFont="1" applyFill="1" applyBorder="1"/>
    <xf numFmtId="166" fontId="29" fillId="0" borderId="51" xfId="7" applyNumberFormat="1" applyFont="1" applyFill="1" applyBorder="1" applyAlignment="1">
      <alignment horizontal="center"/>
    </xf>
    <xf numFmtId="0" fontId="35" fillId="2" borderId="0" xfId="0" applyFont="1" applyFill="1" applyAlignment="1">
      <alignment horizontal="left" vertical="center"/>
    </xf>
    <xf numFmtId="0" fontId="3" fillId="0" borderId="26" xfId="7" applyFont="1" applyFill="1" applyBorder="1" applyAlignment="1">
      <alignment horizontal="center" vertical="center" wrapText="1"/>
    </xf>
    <xf numFmtId="0" fontId="37" fillId="0" borderId="7" xfId="7" applyFont="1" applyFill="1" applyBorder="1"/>
    <xf numFmtId="166" fontId="3" fillId="0" borderId="8" xfId="7" applyNumberFormat="1" applyFont="1" applyFill="1" applyBorder="1" applyAlignment="1">
      <alignment horizontal="right" vertical="center" indent="1"/>
    </xf>
    <xf numFmtId="166" fontId="37" fillId="0" borderId="7" xfId="7" applyNumberFormat="1" applyFont="1" applyFill="1" applyBorder="1" applyAlignment="1">
      <alignment horizontal="right" vertical="center" indent="1"/>
    </xf>
    <xf numFmtId="0" fontId="24" fillId="0" borderId="0" xfId="1" applyFont="1" applyFill="1" applyAlignment="1">
      <alignment horizontal="left"/>
    </xf>
    <xf numFmtId="0" fontId="26" fillId="0" borderId="1"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0" xfId="0" applyFont="1" applyFill="1"/>
    <xf numFmtId="0" fontId="26" fillId="0" borderId="0" xfId="0" applyFont="1" applyFill="1" applyAlignment="1">
      <alignment horizontal="left"/>
    </xf>
    <xf numFmtId="0" fontId="26" fillId="0" borderId="27" xfId="0" applyFont="1" applyFill="1" applyBorder="1" applyAlignment="1">
      <alignment horizontal="right" vertical="center" indent="1"/>
    </xf>
    <xf numFmtId="0" fontId="26" fillId="0" borderId="8" xfId="0" applyFont="1" applyFill="1" applyBorder="1" applyAlignment="1">
      <alignment horizontal="right" vertical="center" indent="1"/>
    </xf>
    <xf numFmtId="0" fontId="26" fillId="0" borderId="8" xfId="0" applyFont="1" applyFill="1" applyBorder="1" applyAlignment="1">
      <alignment horizontal="left" vertical="center" wrapText="1"/>
    </xf>
    <xf numFmtId="0" fontId="26" fillId="0" borderId="21"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21" xfId="0" applyFont="1" applyFill="1" applyBorder="1" applyAlignment="1">
      <alignment horizontal="center" vertical="center" wrapText="1"/>
    </xf>
    <xf numFmtId="165" fontId="25" fillId="0" borderId="2" xfId="382" applyNumberFormat="1" applyFont="1" applyFill="1" applyBorder="1" applyAlignment="1">
      <alignment horizontal="right" vertical="center" indent="1"/>
    </xf>
    <xf numFmtId="165" fontId="25" fillId="0" borderId="8" xfId="382" applyNumberFormat="1" applyFont="1" applyFill="1" applyBorder="1" applyAlignment="1">
      <alignment horizontal="right" vertical="center" indent="1"/>
    </xf>
    <xf numFmtId="165" fontId="24" fillId="0" borderId="3" xfId="382" applyNumberFormat="1" applyFont="1" applyFill="1" applyBorder="1" applyAlignment="1">
      <alignment horizontal="right" vertical="center" indent="1"/>
    </xf>
    <xf numFmtId="165" fontId="29" fillId="0" borderId="3" xfId="382" applyNumberFormat="1" applyFont="1" applyFill="1" applyBorder="1" applyAlignment="1">
      <alignment horizontal="right" vertical="center" indent="1"/>
    </xf>
    <xf numFmtId="0" fontId="25" fillId="2" borderId="19" xfId="0" applyFont="1" applyFill="1" applyBorder="1" applyAlignment="1">
      <alignment horizontal="left"/>
    </xf>
    <xf numFmtId="0" fontId="25" fillId="2" borderId="18" xfId="0" applyFont="1" applyFill="1" applyBorder="1" applyAlignment="1">
      <alignment horizontal="left"/>
    </xf>
    <xf numFmtId="0" fontId="25" fillId="2" borderId="1" xfId="0" applyFont="1" applyFill="1" applyBorder="1" applyAlignment="1">
      <alignment horizontal="left"/>
    </xf>
    <xf numFmtId="165" fontId="25" fillId="2" borderId="8" xfId="382" applyNumberFormat="1" applyFont="1" applyFill="1" applyBorder="1" applyAlignment="1">
      <alignment horizontal="right" vertical="center" wrapText="1" indent="1"/>
    </xf>
    <xf numFmtId="165" fontId="25" fillId="2" borderId="3" xfId="382" applyNumberFormat="1" applyFont="1" applyFill="1" applyBorder="1" applyAlignment="1">
      <alignment horizontal="right" vertical="center" wrapText="1" indent="1"/>
    </xf>
    <xf numFmtId="0" fontId="25" fillId="2" borderId="21" xfId="0" applyFont="1" applyFill="1" applyBorder="1" applyAlignment="1">
      <alignment horizontal="center" vertical="center"/>
    </xf>
    <xf numFmtId="0" fontId="25" fillId="2" borderId="21" xfId="0" applyFont="1" applyFill="1" applyBorder="1" applyAlignment="1">
      <alignment horizontal="center" vertical="center" wrapText="1"/>
    </xf>
    <xf numFmtId="0" fontId="27" fillId="0" borderId="0" xfId="0" applyFont="1" applyFill="1"/>
    <xf numFmtId="0" fontId="30" fillId="2" borderId="0" xfId="0" applyFont="1" applyFill="1"/>
    <xf numFmtId="0" fontId="29" fillId="2" borderId="8" xfId="0" applyFont="1" applyFill="1" applyBorder="1"/>
    <xf numFmtId="166" fontId="29" fillId="2" borderId="8" xfId="0" applyNumberFormat="1" applyFont="1" applyFill="1" applyBorder="1" applyAlignment="1">
      <alignment horizontal="right" vertical="center" indent="1"/>
    </xf>
    <xf numFmtId="0" fontId="25" fillId="2" borderId="26" xfId="0" applyFont="1" applyFill="1" applyBorder="1" applyAlignment="1">
      <alignment horizontal="center" vertical="center" wrapText="1"/>
    </xf>
    <xf numFmtId="0" fontId="31" fillId="2" borderId="0" xfId="0" applyFont="1" applyFill="1"/>
    <xf numFmtId="0" fontId="24" fillId="0" borderId="0" xfId="0" applyFont="1" applyBorder="1"/>
    <xf numFmtId="0" fontId="30" fillId="0" borderId="0" xfId="0" applyFont="1" applyBorder="1"/>
    <xf numFmtId="0" fontId="34" fillId="0" borderId="0" xfId="0" applyFont="1"/>
    <xf numFmtId="0" fontId="25" fillId="0" borderId="26" xfId="0" applyFont="1" applyBorder="1" applyAlignment="1">
      <alignment horizontal="center" vertical="center"/>
    </xf>
    <xf numFmtId="164" fontId="25" fillId="0" borderId="27" xfId="0" applyNumberFormat="1" applyFont="1" applyFill="1" applyBorder="1" applyAlignment="1">
      <alignment horizontal="right" vertical="center" indent="1"/>
    </xf>
    <xf numFmtId="164" fontId="25" fillId="0" borderId="8" xfId="0" applyNumberFormat="1" applyFont="1" applyFill="1" applyBorder="1" applyAlignment="1">
      <alignment horizontal="right" vertical="center" indent="1"/>
    </xf>
    <xf numFmtId="164" fontId="29" fillId="0" borderId="8" xfId="0" applyNumberFormat="1" applyFont="1" applyFill="1" applyBorder="1" applyAlignment="1">
      <alignment horizontal="right" vertical="center" indent="1"/>
    </xf>
    <xf numFmtId="164" fontId="29" fillId="0" borderId="29" xfId="0" applyNumberFormat="1" applyFont="1" applyFill="1" applyBorder="1" applyAlignment="1">
      <alignment horizontal="right" vertical="center" indent="1"/>
    </xf>
    <xf numFmtId="164" fontId="29" fillId="0" borderId="28" xfId="0" applyNumberFormat="1" applyFont="1" applyFill="1" applyBorder="1" applyAlignment="1">
      <alignment horizontal="right" vertical="center" indent="1"/>
    </xf>
    <xf numFmtId="0" fontId="25" fillId="0" borderId="31" xfId="0" applyFont="1" applyBorder="1" applyAlignment="1">
      <alignment horizontal="center" vertical="center"/>
    </xf>
    <xf numFmtId="164" fontId="25" fillId="0" borderId="32" xfId="0" applyNumberFormat="1" applyFont="1" applyFill="1" applyBorder="1" applyAlignment="1">
      <alignment horizontal="right" vertical="center" indent="1"/>
    </xf>
    <xf numFmtId="0" fontId="25" fillId="0" borderId="38" xfId="0" applyFont="1" applyBorder="1" applyAlignment="1">
      <alignment horizontal="center" vertical="center"/>
    </xf>
    <xf numFmtId="164" fontId="25" fillId="0" borderId="42" xfId="0" applyNumberFormat="1" applyFont="1" applyFill="1" applyBorder="1" applyAlignment="1">
      <alignment horizontal="right" vertical="center" indent="1"/>
    </xf>
    <xf numFmtId="164" fontId="29" fillId="0" borderId="42" xfId="0" applyNumberFormat="1" applyFont="1" applyFill="1" applyBorder="1" applyAlignment="1">
      <alignment horizontal="right" vertical="center" indent="1"/>
    </xf>
    <xf numFmtId="164" fontId="29" fillId="0" borderId="46" xfId="0" applyNumberFormat="1" applyFont="1" applyFill="1" applyBorder="1" applyAlignment="1">
      <alignment horizontal="right" vertical="center" indent="1"/>
    </xf>
    <xf numFmtId="164" fontId="29" fillId="0" borderId="44" xfId="0" applyNumberFormat="1" applyFont="1" applyFill="1" applyBorder="1" applyAlignment="1">
      <alignment horizontal="right" vertical="center" indent="1"/>
    </xf>
    <xf numFmtId="0" fontId="25" fillId="0" borderId="26" xfId="7"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8" xfId="0" applyFont="1" applyFill="1" applyBorder="1" applyAlignment="1">
      <alignment horizontal="center" vertical="center"/>
    </xf>
    <xf numFmtId="0" fontId="29" fillId="0" borderId="3" xfId="0" applyFont="1" applyFill="1" applyBorder="1" applyAlignment="1">
      <alignment horizontal="center" vertical="center"/>
    </xf>
    <xf numFmtId="0" fontId="24" fillId="0" borderId="3" xfId="0" applyFont="1" applyFill="1" applyBorder="1" applyAlignment="1">
      <alignment horizontal="center" vertical="center"/>
    </xf>
    <xf numFmtId="0" fontId="29" fillId="0" borderId="28" xfId="7" applyFont="1" applyFill="1" applyBorder="1"/>
    <xf numFmtId="3" fontId="29" fillId="0" borderId="28" xfId="7" applyNumberFormat="1" applyFont="1" applyFill="1" applyBorder="1" applyAlignment="1">
      <alignment horizontal="right" vertical="center" indent="1"/>
    </xf>
    <xf numFmtId="166" fontId="29" fillId="0" borderId="24" xfId="7" applyNumberFormat="1" applyFont="1" applyFill="1" applyBorder="1" applyAlignment="1">
      <alignment horizontal="right" vertical="center" indent="1"/>
    </xf>
    <xf numFmtId="3" fontId="29" fillId="0" borderId="44" xfId="7" applyNumberFormat="1" applyFont="1" applyFill="1" applyBorder="1" applyAlignment="1">
      <alignment horizontal="right" vertical="center" indent="1"/>
    </xf>
    <xf numFmtId="166" fontId="29" fillId="0" borderId="45" xfId="7" applyNumberFormat="1" applyFont="1" applyFill="1" applyBorder="1" applyAlignment="1">
      <alignment horizontal="right" vertical="center" indent="1"/>
    </xf>
    <xf numFmtId="3" fontId="29" fillId="0" borderId="25" xfId="7" applyNumberFormat="1" applyFont="1" applyFill="1" applyBorder="1" applyAlignment="1">
      <alignment horizontal="right" vertical="center" indent="1"/>
    </xf>
    <xf numFmtId="166" fontId="29" fillId="0" borderId="28" xfId="7" applyNumberFormat="1" applyFont="1" applyFill="1" applyBorder="1" applyAlignment="1">
      <alignment horizontal="right" vertical="center" indent="1"/>
    </xf>
    <xf numFmtId="0" fontId="25" fillId="0" borderId="2"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2" xfId="7" applyFont="1" applyFill="1" applyBorder="1" applyAlignment="1">
      <alignment horizontal="left"/>
    </xf>
    <xf numFmtId="0" fontId="24" fillId="0" borderId="0" xfId="1" applyFont="1" applyFill="1"/>
    <xf numFmtId="0" fontId="34" fillId="0" borderId="0" xfId="0" applyFont="1" applyFill="1"/>
    <xf numFmtId="0" fontId="24" fillId="0" borderId="0" xfId="7" applyFont="1" applyFill="1" applyBorder="1" applyAlignment="1">
      <alignment horizontal="center"/>
    </xf>
    <xf numFmtId="0" fontId="24" fillId="0" borderId="0" xfId="7" applyFont="1" applyFill="1" applyBorder="1" applyAlignment="1">
      <alignment horizontal="center" vertical="center" wrapText="1"/>
    </xf>
    <xf numFmtId="3" fontId="24" fillId="0" borderId="0" xfId="7" applyNumberFormat="1" applyFont="1" applyFill="1" applyBorder="1"/>
    <xf numFmtId="0" fontId="24" fillId="0" borderId="0" xfId="7" applyFont="1" applyFill="1" applyBorder="1"/>
    <xf numFmtId="0" fontId="24" fillId="0" borderId="0" xfId="7" applyFont="1" applyFill="1" applyBorder="1" applyAlignment="1">
      <alignment horizontal="right"/>
    </xf>
    <xf numFmtId="165" fontId="24" fillId="0" borderId="0" xfId="6" applyNumberFormat="1" applyFont="1" applyFill="1" applyBorder="1" applyAlignment="1">
      <alignment horizontal="right"/>
    </xf>
    <xf numFmtId="165" fontId="24" fillId="0" borderId="0" xfId="6" applyNumberFormat="1" applyFont="1" applyFill="1" applyBorder="1"/>
    <xf numFmtId="10" fontId="24" fillId="0" borderId="0" xfId="6" applyNumberFormat="1" applyFont="1" applyFill="1" applyBorder="1"/>
    <xf numFmtId="3" fontId="25" fillId="0" borderId="2" xfId="7" applyNumberFormat="1" applyFont="1" applyFill="1" applyBorder="1" applyAlignment="1">
      <alignment horizontal="right" vertical="center" indent="1"/>
    </xf>
    <xf numFmtId="3" fontId="24" fillId="0" borderId="2" xfId="7" applyNumberFormat="1" applyFont="1" applyFill="1" applyBorder="1" applyAlignment="1">
      <alignment horizontal="right" vertical="center" indent="1"/>
    </xf>
    <xf numFmtId="3" fontId="24" fillId="0" borderId="8" xfId="7" applyNumberFormat="1" applyFont="1" applyFill="1" applyBorder="1" applyAlignment="1">
      <alignment horizontal="right" vertical="center" indent="1"/>
    </xf>
    <xf numFmtId="3" fontId="25" fillId="0" borderId="3" xfId="7" applyNumberFormat="1" applyFont="1" applyFill="1" applyBorder="1" applyAlignment="1">
      <alignment horizontal="right" vertical="center" indent="1"/>
    </xf>
    <xf numFmtId="3" fontId="24" fillId="0" borderId="3" xfId="7" applyNumberFormat="1" applyFont="1" applyFill="1" applyBorder="1" applyAlignment="1">
      <alignment horizontal="right" vertical="center" indent="1"/>
    </xf>
    <xf numFmtId="0" fontId="29" fillId="0" borderId="54" xfId="7" applyFont="1" applyFill="1" applyBorder="1"/>
    <xf numFmtId="3" fontId="29" fillId="0" borderId="54" xfId="7" applyNumberFormat="1" applyFont="1" applyFill="1" applyBorder="1" applyAlignment="1">
      <alignment horizontal="right" vertical="center" indent="1"/>
    </xf>
    <xf numFmtId="0" fontId="25" fillId="0" borderId="27" xfId="7" applyFont="1" applyFill="1" applyBorder="1"/>
    <xf numFmtId="3" fontId="24" fillId="0" borderId="27" xfId="7" applyNumberFormat="1" applyFont="1" applyFill="1" applyBorder="1" applyAlignment="1">
      <alignment horizontal="right" vertical="center" indent="1"/>
    </xf>
    <xf numFmtId="0" fontId="29" fillId="0" borderId="55" xfId="7" applyFont="1" applyFill="1" applyBorder="1"/>
    <xf numFmtId="3" fontId="29" fillId="0" borderId="55" xfId="7" applyNumberFormat="1" applyFont="1" applyFill="1" applyBorder="1" applyAlignment="1">
      <alignment horizontal="right" vertical="center" indent="1"/>
    </xf>
    <xf numFmtId="0" fontId="29" fillId="0" borderId="2" xfId="7" applyFont="1" applyFill="1" applyBorder="1" applyAlignment="1">
      <alignment horizontal="center" vertical="center" wrapText="1"/>
    </xf>
    <xf numFmtId="3" fontId="29" fillId="0" borderId="7" xfId="7" applyNumberFormat="1" applyFont="1" applyFill="1" applyBorder="1" applyAlignment="1">
      <alignment horizontal="right" vertical="center" indent="1"/>
    </xf>
    <xf numFmtId="165" fontId="25" fillId="0" borderId="2" xfId="6" applyNumberFormat="1" applyFont="1" applyFill="1" applyBorder="1" applyAlignment="1">
      <alignment horizontal="right" vertical="center" indent="1"/>
    </xf>
    <xf numFmtId="165" fontId="24" fillId="0" borderId="2" xfId="6" applyNumberFormat="1" applyFont="1" applyFill="1" applyBorder="1" applyAlignment="1">
      <alignment horizontal="right" vertical="center" indent="1"/>
    </xf>
    <xf numFmtId="10" fontId="25" fillId="0" borderId="2" xfId="6" applyNumberFormat="1" applyFont="1" applyFill="1" applyBorder="1" applyAlignment="1">
      <alignment horizontal="right" vertical="center" indent="1"/>
    </xf>
    <xf numFmtId="165" fontId="25" fillId="0" borderId="8" xfId="6" applyNumberFormat="1" applyFont="1" applyFill="1" applyBorder="1" applyAlignment="1">
      <alignment horizontal="right" vertical="center" indent="1"/>
    </xf>
    <xf numFmtId="10" fontId="25" fillId="0" borderId="8" xfId="6" applyNumberFormat="1" applyFont="1" applyFill="1" applyBorder="1" applyAlignment="1">
      <alignment horizontal="right" vertical="center" indent="1"/>
    </xf>
    <xf numFmtId="165" fontId="29" fillId="0" borderId="54" xfId="6" applyNumberFormat="1" applyFont="1" applyFill="1" applyBorder="1" applyAlignment="1">
      <alignment horizontal="right" vertical="center" indent="1"/>
    </xf>
    <xf numFmtId="10" fontId="29" fillId="0" borderId="54" xfId="6" applyNumberFormat="1" applyFont="1" applyFill="1" applyBorder="1" applyAlignment="1">
      <alignment horizontal="right" vertical="center" indent="1"/>
    </xf>
    <xf numFmtId="165" fontId="25" fillId="0" borderId="27" xfId="6" applyNumberFormat="1" applyFont="1" applyFill="1" applyBorder="1" applyAlignment="1">
      <alignment horizontal="right" vertical="center" indent="1"/>
    </xf>
    <xf numFmtId="165" fontId="24" fillId="0" borderId="27" xfId="6" applyNumberFormat="1" applyFont="1" applyFill="1" applyBorder="1" applyAlignment="1">
      <alignment horizontal="right" vertical="center" indent="1"/>
    </xf>
    <xf numFmtId="10" fontId="25" fillId="0" borderId="27" xfId="6" applyNumberFormat="1" applyFont="1" applyFill="1" applyBorder="1" applyAlignment="1">
      <alignment horizontal="right" vertical="center" indent="1"/>
    </xf>
    <xf numFmtId="165" fontId="29" fillId="0" borderId="55" xfId="6" applyNumberFormat="1" applyFont="1" applyFill="1" applyBorder="1" applyAlignment="1">
      <alignment horizontal="right" vertical="center" indent="1"/>
    </xf>
    <xf numFmtId="10" fontId="29" fillId="0" borderId="55" xfId="6" applyNumberFormat="1" applyFont="1" applyFill="1" applyBorder="1" applyAlignment="1">
      <alignment horizontal="right" vertical="center" indent="1"/>
    </xf>
    <xf numFmtId="0" fontId="35" fillId="0" borderId="0" xfId="0" applyFont="1" applyFill="1" applyAlignment="1">
      <alignment vertical="center"/>
    </xf>
    <xf numFmtId="0" fontId="25" fillId="0" borderId="8" xfId="0" applyNumberFormat="1" applyFont="1" applyFill="1" applyBorder="1" applyAlignment="1">
      <alignment horizontal="center"/>
    </xf>
    <xf numFmtId="0" fontId="25" fillId="0" borderId="8" xfId="0" quotePrefix="1" applyNumberFormat="1" applyFont="1" applyFill="1" applyBorder="1" applyAlignment="1">
      <alignment horizontal="center"/>
    </xf>
    <xf numFmtId="49" fontId="25" fillId="0" borderId="8" xfId="0" applyNumberFormat="1" applyFont="1" applyFill="1" applyBorder="1" applyAlignment="1">
      <alignment horizontal="center"/>
    </xf>
    <xf numFmtId="0" fontId="25" fillId="0" borderId="20" xfId="0" applyNumberFormat="1" applyFont="1" applyFill="1" applyBorder="1" applyAlignment="1">
      <alignment horizontal="center"/>
    </xf>
    <xf numFmtId="3" fontId="25" fillId="0" borderId="0" xfId="0" applyNumberFormat="1" applyFont="1" applyFill="1" applyBorder="1" applyAlignment="1">
      <alignment horizontal="right" vertical="center" indent="1"/>
    </xf>
    <xf numFmtId="3" fontId="25" fillId="0" borderId="8" xfId="0" applyNumberFormat="1" applyFont="1" applyFill="1" applyBorder="1" applyAlignment="1">
      <alignment horizontal="right" vertical="center" indent="1"/>
    </xf>
    <xf numFmtId="3" fontId="24" fillId="0" borderId="8" xfId="0" applyNumberFormat="1" applyFont="1" applyFill="1" applyBorder="1" applyAlignment="1">
      <alignment horizontal="right" vertical="center" indent="1"/>
    </xf>
    <xf numFmtId="3" fontId="25" fillId="0" borderId="19" xfId="0" applyNumberFormat="1" applyFont="1" applyFill="1" applyBorder="1" applyAlignment="1">
      <alignment horizontal="right" vertical="center" indent="1"/>
    </xf>
    <xf numFmtId="3" fontId="25" fillId="0" borderId="20" xfId="0" applyNumberFormat="1" applyFont="1" applyFill="1" applyBorder="1" applyAlignment="1">
      <alignment horizontal="right" vertical="center" indent="1"/>
    </xf>
    <xf numFmtId="3" fontId="24" fillId="0" borderId="7" xfId="0" applyNumberFormat="1" applyFont="1" applyFill="1" applyBorder="1" applyAlignment="1">
      <alignment horizontal="right" vertical="center" indent="1"/>
    </xf>
    <xf numFmtId="3" fontId="25" fillId="0" borderId="0" xfId="0" applyNumberFormat="1" applyFont="1" applyFill="1" applyAlignment="1">
      <alignment horizontal="right" vertical="center" indent="1"/>
    </xf>
    <xf numFmtId="0" fontId="29" fillId="0" borderId="4" xfId="0" applyFont="1" applyFill="1" applyBorder="1" applyAlignment="1"/>
    <xf numFmtId="0" fontId="29" fillId="0" borderId="5" xfId="0" applyFont="1" applyFill="1" applyBorder="1" applyAlignment="1"/>
    <xf numFmtId="0" fontId="29" fillId="0" borderId="6" xfId="0" applyFont="1" applyFill="1" applyBorder="1" applyAlignment="1"/>
    <xf numFmtId="3" fontId="29" fillId="0" borderId="7" xfId="0" applyNumberFormat="1" applyFont="1" applyFill="1" applyBorder="1" applyAlignment="1">
      <alignment horizontal="right" vertical="center" indent="1"/>
    </xf>
    <xf numFmtId="0" fontId="38" fillId="0" borderId="0" xfId="0" applyFont="1" applyFill="1"/>
    <xf numFmtId="0" fontId="26" fillId="0" borderId="56" xfId="0" applyFont="1" applyFill="1" applyBorder="1"/>
    <xf numFmtId="0" fontId="25" fillId="0" borderId="0" xfId="0" applyFont="1" applyFill="1" applyBorder="1"/>
    <xf numFmtId="0" fontId="25" fillId="0" borderId="0" xfId="0" applyNumberFormat="1" applyFont="1" applyFill="1" applyBorder="1"/>
    <xf numFmtId="0" fontId="25" fillId="0" borderId="0" xfId="0" applyFont="1" applyFill="1" applyBorder="1" applyAlignment="1">
      <alignment horizontal="left"/>
    </xf>
    <xf numFmtId="0" fontId="26" fillId="0" borderId="0" xfId="0" applyFont="1" applyFill="1" applyBorder="1"/>
    <xf numFmtId="166" fontId="29" fillId="0" borderId="58" xfId="7" applyNumberFormat="1" applyFont="1" applyFill="1" applyBorder="1" applyAlignment="1">
      <alignment horizontal="right" vertical="center" indent="1"/>
    </xf>
    <xf numFmtId="3" fontId="29" fillId="0" borderId="59" xfId="7" applyNumberFormat="1" applyFont="1" applyFill="1" applyBorder="1" applyAlignment="1">
      <alignment horizontal="right" vertical="center" indent="1"/>
    </xf>
    <xf numFmtId="166" fontId="29" fillId="0" borderId="60" xfId="7" applyNumberFormat="1" applyFont="1" applyFill="1" applyBorder="1" applyAlignment="1">
      <alignment horizontal="right" vertical="center" indent="1"/>
    </xf>
    <xf numFmtId="3" fontId="29" fillId="0" borderId="61" xfId="7" applyNumberFormat="1" applyFont="1" applyFill="1" applyBorder="1" applyAlignment="1">
      <alignment horizontal="right" vertical="center" indent="1"/>
    </xf>
    <xf numFmtId="166" fontId="29" fillId="0" borderId="54" xfId="7" applyNumberFormat="1" applyFont="1" applyFill="1" applyBorder="1" applyAlignment="1">
      <alignment horizontal="right" vertical="center" indent="1"/>
    </xf>
    <xf numFmtId="0" fontId="25" fillId="2" borderId="28" xfId="0" applyFont="1" applyFill="1" applyBorder="1"/>
    <xf numFmtId="166" fontId="25" fillId="2" borderId="28" xfId="0" applyNumberFormat="1" applyFont="1" applyFill="1" applyBorder="1" applyAlignment="1">
      <alignment horizontal="right" vertical="center" indent="1"/>
    </xf>
    <xf numFmtId="0" fontId="29" fillId="2" borderId="29" xfId="0" applyFont="1" applyFill="1" applyBorder="1"/>
    <xf numFmtId="166" fontId="29" fillId="2" borderId="29" xfId="0" applyNumberFormat="1" applyFont="1" applyFill="1" applyBorder="1" applyAlignment="1">
      <alignment horizontal="right" vertical="center" indent="1"/>
    </xf>
    <xf numFmtId="0" fontId="29" fillId="0" borderId="18" xfId="0" applyFont="1" applyFill="1" applyBorder="1" applyAlignment="1"/>
    <xf numFmtId="0" fontId="29" fillId="0" borderId="62" xfId="0" applyFont="1" applyFill="1" applyBorder="1" applyAlignment="1"/>
    <xf numFmtId="0" fontId="29" fillId="0" borderId="49" xfId="0" applyFont="1" applyFill="1" applyBorder="1" applyAlignment="1"/>
    <xf numFmtId="0" fontId="25" fillId="0" borderId="8" xfId="0" applyFont="1" applyFill="1" applyBorder="1" applyAlignment="1">
      <alignment horizontal="left"/>
    </xf>
    <xf numFmtId="0" fontId="25" fillId="0" borderId="19" xfId="0" applyFont="1" applyFill="1" applyBorder="1" applyAlignment="1">
      <alignment horizontal="center"/>
    </xf>
    <xf numFmtId="3" fontId="29" fillId="0" borderId="3" xfId="0" applyNumberFormat="1" applyFont="1" applyFill="1" applyBorder="1" applyAlignment="1">
      <alignment horizontal="right" vertical="center" indent="1"/>
    </xf>
    <xf numFmtId="0" fontId="28" fillId="0" borderId="20" xfId="0" applyFont="1" applyFill="1" applyBorder="1" applyAlignment="1">
      <alignment horizontal="left"/>
    </xf>
    <xf numFmtId="0" fontId="25" fillId="0" borderId="27" xfId="0" applyFont="1" applyFill="1" applyBorder="1" applyAlignment="1">
      <alignment horizontal="center"/>
    </xf>
    <xf numFmtId="0" fontId="25" fillId="0" borderId="27" xfId="0" applyNumberFormat="1" applyFont="1" applyFill="1" applyBorder="1" applyAlignment="1">
      <alignment horizontal="center"/>
    </xf>
    <xf numFmtId="0" fontId="25" fillId="0" borderId="32"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7" xfId="0" applyFont="1" applyFill="1" applyBorder="1" applyAlignment="1">
      <alignment horizontal="center" vertical="center" wrapText="1"/>
    </xf>
    <xf numFmtId="0" fontId="25" fillId="0" borderId="0" xfId="0" applyFont="1" applyFill="1" applyBorder="1" applyAlignment="1">
      <alignment horizontal="justify" vertical="top"/>
    </xf>
    <xf numFmtId="0" fontId="0" fillId="0" borderId="0" xfId="0" applyAlignment="1">
      <alignment horizontal="justify" vertical="top"/>
    </xf>
    <xf numFmtId="0" fontId="32" fillId="0" borderId="48" xfId="0" applyFont="1" applyFill="1" applyBorder="1" applyAlignment="1">
      <alignment horizontal="right" vertical="center"/>
    </xf>
    <xf numFmtId="0" fontId="33" fillId="0" borderId="48" xfId="0" applyFont="1" applyBorder="1" applyAlignment="1">
      <alignment horizontal="right" vertical="center"/>
    </xf>
    <xf numFmtId="0" fontId="25" fillId="0" borderId="21" xfId="7" applyFont="1" applyFill="1" applyBorder="1" applyAlignment="1">
      <alignment horizontal="center" vertical="center" wrapText="1"/>
    </xf>
    <xf numFmtId="0" fontId="0" fillId="0" borderId="26" xfId="0" applyBorder="1" applyAlignment="1">
      <alignment horizontal="center" vertical="center" wrapText="1"/>
    </xf>
    <xf numFmtId="0" fontId="29" fillId="0" borderId="21" xfId="7" applyFont="1" applyFill="1" applyBorder="1" applyAlignment="1">
      <alignment horizontal="center" vertical="center" wrapText="1"/>
    </xf>
    <xf numFmtId="0" fontId="29" fillId="0" borderId="30" xfId="7" applyFont="1" applyFill="1" applyBorder="1" applyAlignment="1">
      <alignment horizontal="center" vertical="center" wrapText="1"/>
    </xf>
    <xf numFmtId="0" fontId="29" fillId="0" borderId="36" xfId="7" applyFont="1" applyFill="1" applyBorder="1" applyAlignment="1">
      <alignment horizontal="center" vertical="center" wrapText="1"/>
    </xf>
    <xf numFmtId="0" fontId="29" fillId="0" borderId="37" xfId="7" applyFont="1" applyFill="1" applyBorder="1" applyAlignment="1">
      <alignment horizontal="center" vertical="center" wrapText="1"/>
    </xf>
    <xf numFmtId="0" fontId="29" fillId="0" borderId="33" xfId="7" applyFont="1" applyFill="1" applyBorder="1" applyAlignment="1">
      <alignment horizontal="center" vertical="center" wrapText="1"/>
    </xf>
    <xf numFmtId="0" fontId="25" fillId="0" borderId="26" xfId="7" applyFont="1" applyFill="1" applyBorder="1" applyAlignment="1">
      <alignment horizontal="center" vertical="center" wrapText="1"/>
    </xf>
    <xf numFmtId="0" fontId="25" fillId="0" borderId="31" xfId="7" applyFont="1" applyFill="1" applyBorder="1" applyAlignment="1">
      <alignment horizontal="center" vertical="center" wrapText="1"/>
    </xf>
    <xf numFmtId="0" fontId="25" fillId="0" borderId="38" xfId="7" applyFont="1" applyFill="1" applyBorder="1" applyAlignment="1">
      <alignment horizontal="center" vertical="center" wrapText="1"/>
    </xf>
    <xf numFmtId="0" fontId="25" fillId="0" borderId="39" xfId="7" applyFont="1" applyFill="1" applyBorder="1" applyAlignment="1">
      <alignment horizontal="center" vertical="center" wrapText="1"/>
    </xf>
    <xf numFmtId="0" fontId="25" fillId="0" borderId="34" xfId="7" applyFont="1" applyFill="1" applyBorder="1" applyAlignment="1">
      <alignment horizontal="center" vertical="center" wrapText="1"/>
    </xf>
    <xf numFmtId="0" fontId="25" fillId="0" borderId="0" xfId="0" applyFont="1" applyFill="1" applyBorder="1" applyAlignment="1">
      <alignment horizontal="justify" vertical="top" wrapText="1"/>
    </xf>
    <xf numFmtId="0" fontId="0" fillId="0" borderId="0" xfId="0" applyAlignment="1">
      <alignment horizontal="justify" vertical="top" wrapText="1"/>
    </xf>
    <xf numFmtId="0" fontId="29" fillId="0" borderId="3" xfId="7" applyFont="1" applyFill="1" applyBorder="1" applyAlignment="1">
      <alignment horizontal="center"/>
    </xf>
    <xf numFmtId="0" fontId="25" fillId="0" borderId="21" xfId="5" applyFont="1" applyFill="1" applyBorder="1" applyAlignment="1">
      <alignment horizontal="center" vertical="center"/>
    </xf>
    <xf numFmtId="0" fontId="25" fillId="0" borderId="26" xfId="5" applyFont="1" applyFill="1" applyBorder="1" applyAlignment="1">
      <alignment horizontal="center" vertical="center"/>
    </xf>
    <xf numFmtId="0" fontId="29" fillId="0" borderId="36" xfId="5" applyFont="1" applyFill="1" applyBorder="1" applyAlignment="1">
      <alignment horizontal="center"/>
    </xf>
    <xf numFmtId="0" fontId="29" fillId="0" borderId="21" xfId="5" applyFont="1" applyFill="1" applyBorder="1" applyAlignment="1">
      <alignment horizontal="center"/>
    </xf>
    <xf numFmtId="0" fontId="29" fillId="0" borderId="37" xfId="5" applyFont="1" applyFill="1" applyBorder="1" applyAlignment="1">
      <alignment horizontal="center"/>
    </xf>
    <xf numFmtId="0" fontId="29" fillId="0" borderId="33" xfId="5" applyFont="1" applyFill="1" applyBorder="1" applyAlignment="1">
      <alignment horizontal="center"/>
    </xf>
    <xf numFmtId="0" fontId="29" fillId="0" borderId="30" xfId="5" applyFont="1" applyFill="1" applyBorder="1" applyAlignment="1">
      <alignment horizontal="center"/>
    </xf>
    <xf numFmtId="0" fontId="37" fillId="0" borderId="30" xfId="7" applyFont="1" applyFill="1" applyBorder="1" applyAlignment="1">
      <alignment horizontal="center" vertical="center" wrapText="1"/>
    </xf>
    <xf numFmtId="0" fontId="37" fillId="0" borderId="53" xfId="7" applyFont="1" applyFill="1" applyBorder="1" applyAlignment="1">
      <alignment horizontal="center" vertical="center" wrapText="1"/>
    </xf>
    <xf numFmtId="0" fontId="37" fillId="0" borderId="33" xfId="7" applyFont="1" applyFill="1" applyBorder="1" applyAlignment="1">
      <alignment horizontal="center" vertical="center" wrapText="1"/>
    </xf>
    <xf numFmtId="0" fontId="3" fillId="0" borderId="52" xfId="7" applyFont="1" applyFill="1" applyBorder="1" applyAlignment="1">
      <alignment horizontal="center" vertical="center"/>
    </xf>
    <xf numFmtId="0" fontId="3" fillId="0" borderId="3" xfId="7" applyFont="1" applyFill="1" applyBorder="1" applyAlignment="1">
      <alignment horizontal="center" vertical="center"/>
    </xf>
    <xf numFmtId="0" fontId="35" fillId="2" borderId="0" xfId="0" applyFont="1" applyFill="1" applyAlignment="1">
      <alignment horizontal="left" vertical="center"/>
    </xf>
    <xf numFmtId="0" fontId="25" fillId="0" borderId="2" xfId="0" applyFont="1" applyFill="1" applyBorder="1" applyAlignment="1">
      <alignment horizontal="left" vertical="center"/>
    </xf>
    <xf numFmtId="0" fontId="25" fillId="0" borderId="8" xfId="0" applyFont="1" applyFill="1" applyBorder="1" applyAlignment="1">
      <alignment horizontal="left" vertical="center"/>
    </xf>
    <xf numFmtId="0" fontId="25" fillId="0" borderId="3" xfId="0" applyFont="1" applyFill="1" applyBorder="1" applyAlignment="1">
      <alignment horizontal="left" vertical="center"/>
    </xf>
    <xf numFmtId="0" fontId="26" fillId="0" borderId="0" xfId="0" applyFont="1" applyFill="1" applyAlignment="1">
      <alignment horizontal="justify" vertical="top" wrapText="1"/>
    </xf>
    <xf numFmtId="0" fontId="35" fillId="0" borderId="0" xfId="0" applyFont="1" applyFill="1" applyBorder="1" applyAlignment="1">
      <alignment horizontal="right" vertical="center" wrapText="1"/>
    </xf>
    <xf numFmtId="0" fontId="0" fillId="0" borderId="0" xfId="0" applyBorder="1" applyAlignment="1">
      <alignment horizontal="right" vertical="center" wrapText="1"/>
    </xf>
    <xf numFmtId="0" fontId="0" fillId="0" borderId="48" xfId="0" applyBorder="1" applyAlignment="1">
      <alignment horizontal="right" vertical="center" wrapText="1"/>
    </xf>
    <xf numFmtId="0" fontId="25" fillId="2" borderId="3" xfId="0" applyFont="1" applyFill="1" applyBorder="1" applyAlignment="1">
      <alignment horizontal="left" vertical="center"/>
    </xf>
    <xf numFmtId="0" fontId="25" fillId="2" borderId="7" xfId="0" applyFont="1" applyFill="1" applyBorder="1" applyAlignment="1">
      <alignment horizontal="left" vertical="center"/>
    </xf>
    <xf numFmtId="0" fontId="29" fillId="2" borderId="7" xfId="0" applyFont="1" applyFill="1" applyBorder="1" applyAlignment="1">
      <alignment horizontal="left" vertical="center"/>
    </xf>
    <xf numFmtId="0" fontId="25" fillId="2" borderId="0" xfId="0" applyFont="1" applyFill="1" applyBorder="1" applyAlignment="1">
      <alignment horizontal="justify" vertical="top" wrapText="1"/>
    </xf>
    <xf numFmtId="0" fontId="0" fillId="0" borderId="0" xfId="0" applyBorder="1" applyAlignment="1">
      <alignment horizontal="justify" vertical="top" wrapText="1"/>
    </xf>
    <xf numFmtId="0" fontId="32" fillId="2" borderId="48" xfId="0" applyFont="1" applyFill="1" applyBorder="1" applyAlignment="1">
      <alignment horizontal="right" vertical="top"/>
    </xf>
    <xf numFmtId="0" fontId="0" fillId="0" borderId="48" xfId="0" applyBorder="1" applyAlignment="1">
      <alignment horizontal="right" vertical="top"/>
    </xf>
    <xf numFmtId="0" fontId="29" fillId="2" borderId="8" xfId="0" applyFont="1" applyFill="1" applyBorder="1" applyAlignment="1">
      <alignment horizontal="left" vertical="center"/>
    </xf>
    <xf numFmtId="0" fontId="25" fillId="2" borderId="21"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5" fillId="2" borderId="2" xfId="0" applyFont="1" applyFill="1" applyBorder="1" applyAlignment="1">
      <alignment horizontal="left" vertical="center"/>
    </xf>
    <xf numFmtId="0" fontId="25" fillId="2" borderId="8" xfId="0" applyFont="1" applyFill="1" applyBorder="1" applyAlignment="1">
      <alignment horizontal="left" vertical="center"/>
    </xf>
    <xf numFmtId="0" fontId="25" fillId="2" borderId="28" xfId="0" applyFont="1" applyFill="1" applyBorder="1" applyAlignment="1">
      <alignment horizontal="left" vertical="center"/>
    </xf>
    <xf numFmtId="0" fontId="25" fillId="2" borderId="29" xfId="0" applyFont="1" applyFill="1" applyBorder="1" applyAlignment="1">
      <alignment horizontal="left" vertical="center"/>
    </xf>
    <xf numFmtId="0" fontId="29" fillId="0" borderId="30" xfId="7" applyFont="1" applyFill="1" applyBorder="1" applyAlignment="1">
      <alignment horizontal="center"/>
    </xf>
    <xf numFmtId="0" fontId="29" fillId="0" borderId="53" xfId="7" applyFont="1" applyFill="1" applyBorder="1" applyAlignment="1">
      <alignment horizontal="center"/>
    </xf>
    <xf numFmtId="0" fontId="29" fillId="0" borderId="33" xfId="7" applyFont="1" applyFill="1" applyBorder="1" applyAlignment="1">
      <alignment horizontal="center"/>
    </xf>
    <xf numFmtId="0" fontId="26" fillId="0" borderId="0" xfId="0" applyFont="1" applyFill="1" applyAlignment="1">
      <alignment horizontal="left" vertical="center"/>
    </xf>
    <xf numFmtId="0" fontId="35" fillId="0" borderId="0" xfId="0" applyFont="1" applyFill="1" applyAlignment="1">
      <alignment horizontal="left" vertical="center"/>
    </xf>
    <xf numFmtId="0" fontId="25" fillId="0" borderId="21" xfId="5" applyFont="1" applyFill="1" applyBorder="1" applyAlignment="1"/>
    <xf numFmtId="0" fontId="0" fillId="0" borderId="26" xfId="0" applyBorder="1" applyAlignment="1"/>
    <xf numFmtId="0" fontId="29" fillId="0" borderId="21" xfId="7" applyFont="1" applyFill="1" applyBorder="1" applyAlignment="1">
      <alignment horizontal="center"/>
    </xf>
    <xf numFmtId="0" fontId="24" fillId="0" borderId="26" xfId="0" applyFont="1" applyFill="1" applyBorder="1" applyAlignment="1">
      <alignment horizontal="center" vertical="center"/>
    </xf>
    <xf numFmtId="0" fontId="29" fillId="0" borderId="2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30" xfId="0" applyFont="1" applyFill="1" applyBorder="1" applyAlignment="1">
      <alignment horizontal="center"/>
    </xf>
    <xf numFmtId="0" fontId="29" fillId="0" borderId="53" xfId="0" applyFont="1" applyFill="1" applyBorder="1" applyAlignment="1">
      <alignment horizontal="center"/>
    </xf>
    <xf numFmtId="0" fontId="29" fillId="0" borderId="33" xfId="0" applyFont="1" applyFill="1" applyBorder="1" applyAlignment="1">
      <alignment horizontal="center"/>
    </xf>
    <xf numFmtId="0" fontId="24" fillId="0" borderId="27" xfId="0" applyFont="1" applyFill="1" applyBorder="1" applyAlignment="1">
      <alignment horizontal="center" vertical="center" wrapText="1"/>
    </xf>
    <xf numFmtId="0" fontId="24" fillId="0" borderId="8" xfId="0" applyFont="1" applyFill="1" applyBorder="1" applyAlignment="1">
      <alignment horizontal="center" vertical="center" wrapText="1"/>
    </xf>
    <xf numFmtId="3" fontId="29" fillId="0" borderId="27" xfId="0" applyNumberFormat="1" applyFont="1" applyFill="1" applyBorder="1" applyAlignment="1">
      <alignment horizontal="center" vertical="center" wrapText="1"/>
    </xf>
    <xf numFmtId="3" fontId="29" fillId="0" borderId="8" xfId="0" applyNumberFormat="1" applyFont="1" applyFill="1" applyBorder="1" applyAlignment="1">
      <alignment horizontal="center" vertical="center" wrapText="1"/>
    </xf>
    <xf numFmtId="3" fontId="29" fillId="0" borderId="3" xfId="0" applyNumberFormat="1" applyFont="1" applyFill="1" applyBorder="1" applyAlignment="1">
      <alignment horizontal="center" vertical="center" wrapText="1"/>
    </xf>
    <xf numFmtId="0" fontId="29" fillId="0" borderId="31" xfId="0" applyFont="1" applyFill="1" applyBorder="1" applyAlignment="1">
      <alignment horizontal="center"/>
    </xf>
    <xf numFmtId="0" fontId="29" fillId="0" borderId="57" xfId="0" applyFont="1" applyFill="1" applyBorder="1" applyAlignment="1">
      <alignment horizontal="center"/>
    </xf>
    <xf numFmtId="0" fontId="29" fillId="0" borderId="34" xfId="0" applyFont="1" applyFill="1" applyBorder="1" applyAlignment="1">
      <alignment horizontal="center"/>
    </xf>
    <xf numFmtId="0" fontId="24" fillId="0" borderId="26" xfId="0" applyFont="1" applyFill="1" applyBorder="1" applyAlignment="1">
      <alignment horizontal="center"/>
    </xf>
    <xf numFmtId="0" fontId="26" fillId="2" borderId="0" xfId="0" applyFont="1" applyFill="1" applyAlignment="1">
      <alignment horizontal="justify" vertical="top"/>
    </xf>
    <xf numFmtId="0" fontId="35" fillId="2" borderId="48" xfId="0" applyFont="1" applyFill="1" applyBorder="1" applyAlignment="1">
      <alignment horizontal="right" vertical="top"/>
    </xf>
    <xf numFmtId="0" fontId="25" fillId="0" borderId="21" xfId="0" applyFont="1" applyBorder="1" applyAlignment="1">
      <alignment horizontal="center" vertical="center"/>
    </xf>
    <xf numFmtId="0" fontId="25" fillId="0" borderId="7" xfId="0" applyFont="1" applyBorder="1" applyAlignment="1">
      <alignment horizontal="center" vertical="center"/>
    </xf>
    <xf numFmtId="0" fontId="25" fillId="0" borderId="21" xfId="0" applyFont="1" applyBorder="1" applyAlignment="1">
      <alignment horizontal="center"/>
    </xf>
    <xf numFmtId="0" fontId="25" fillId="0" borderId="30" xfId="0" applyFont="1" applyBorder="1" applyAlignment="1">
      <alignment horizontal="center"/>
    </xf>
    <xf numFmtId="0" fontId="29" fillId="0" borderId="36" xfId="0" applyFont="1" applyBorder="1" applyAlignment="1">
      <alignment horizontal="center"/>
    </xf>
    <xf numFmtId="0" fontId="29" fillId="0" borderId="21" xfId="0" applyFont="1" applyBorder="1" applyAlignment="1">
      <alignment horizontal="center"/>
    </xf>
    <xf numFmtId="0" fontId="42" fillId="0" borderId="0" xfId="0" applyFont="1" applyAlignment="1">
      <alignment horizontal="justify" vertical="top"/>
    </xf>
    <xf numFmtId="0" fontId="42" fillId="0" borderId="0" xfId="0" applyFont="1" applyAlignment="1">
      <alignment horizontal="justify" vertical="top" wrapText="1"/>
    </xf>
    <xf numFmtId="0" fontId="37" fillId="0" borderId="0" xfId="0" applyFont="1" applyAlignment="1">
      <alignment vertical="top"/>
    </xf>
    <xf numFmtId="0" fontId="0" fillId="0" borderId="0" xfId="0" applyAlignment="1">
      <alignment vertical="top"/>
    </xf>
    <xf numFmtId="0" fontId="39" fillId="0" borderId="0" xfId="0" applyFont="1" applyAlignment="1">
      <alignment vertical="top" wrapText="1"/>
    </xf>
    <xf numFmtId="0" fontId="0" fillId="0" borderId="0" xfId="0" applyAlignment="1">
      <alignment vertical="top" wrapText="1"/>
    </xf>
    <xf numFmtId="0" fontId="40" fillId="0" borderId="0" xfId="0" applyFont="1" applyAlignment="1">
      <alignment horizontal="justify" vertical="top" wrapText="1"/>
    </xf>
    <xf numFmtId="0" fontId="41" fillId="0" borderId="0" xfId="0" applyFont="1" applyAlignment="1">
      <alignment vertical="top"/>
    </xf>
  </cellXfs>
  <cellStyles count="383">
    <cellStyle name="20 % - Accent1 1" xfId="8"/>
    <cellStyle name="20 % - Accent1 2" xfId="9"/>
    <cellStyle name="20 % - Accent1 3" xfId="10"/>
    <cellStyle name="20 % - Accent1 4" xfId="11"/>
    <cellStyle name="20 % - Accent1 5" xfId="12"/>
    <cellStyle name="20 % - Accent1 6" xfId="13"/>
    <cellStyle name="20 % - Accent1 7" xfId="14"/>
    <cellStyle name="20 % - Accent1 8" xfId="15"/>
    <cellStyle name="20 % - Accent1 9" xfId="16"/>
    <cellStyle name="20 % - Accent2 1" xfId="17"/>
    <cellStyle name="20 % - Accent2 2" xfId="18"/>
    <cellStyle name="20 % - Accent2 3" xfId="19"/>
    <cellStyle name="20 % - Accent2 4" xfId="20"/>
    <cellStyle name="20 % - Accent2 5" xfId="21"/>
    <cellStyle name="20 % - Accent2 6" xfId="22"/>
    <cellStyle name="20 % - Accent2 7" xfId="23"/>
    <cellStyle name="20 % - Accent2 8" xfId="24"/>
    <cellStyle name="20 % - Accent2 9" xfId="25"/>
    <cellStyle name="20 % - Accent3 1" xfId="26"/>
    <cellStyle name="20 % - Accent3 2" xfId="27"/>
    <cellStyle name="20 % - Accent3 3" xfId="28"/>
    <cellStyle name="20 % - Accent3 4" xfId="29"/>
    <cellStyle name="20 % - Accent3 5" xfId="30"/>
    <cellStyle name="20 % - Accent3 6" xfId="31"/>
    <cellStyle name="20 % - Accent3 7" xfId="32"/>
    <cellStyle name="20 % - Accent3 8" xfId="33"/>
    <cellStyle name="20 % - Accent3 9" xfId="34"/>
    <cellStyle name="20 % - Accent4 1" xfId="35"/>
    <cellStyle name="20 % - Accent4 2" xfId="36"/>
    <cellStyle name="20 % - Accent4 3" xfId="37"/>
    <cellStyle name="20 % - Accent4 4" xfId="38"/>
    <cellStyle name="20 % - Accent4 5" xfId="39"/>
    <cellStyle name="20 % - Accent4 6" xfId="40"/>
    <cellStyle name="20 % - Accent4 7" xfId="41"/>
    <cellStyle name="20 % - Accent4 8" xfId="42"/>
    <cellStyle name="20 % - Accent4 9" xfId="43"/>
    <cellStyle name="20 % - Accent5 1" xfId="44"/>
    <cellStyle name="20 % - Accent5 2" xfId="45"/>
    <cellStyle name="20 % - Accent5 3" xfId="46"/>
    <cellStyle name="20 % - Accent5 4" xfId="47"/>
    <cellStyle name="20 % - Accent5 5" xfId="48"/>
    <cellStyle name="20 % - Accent5 6" xfId="49"/>
    <cellStyle name="20 % - Accent5 7" xfId="50"/>
    <cellStyle name="20 % - Accent5 8" xfId="51"/>
    <cellStyle name="20 % - Accent5 9" xfId="52"/>
    <cellStyle name="20 % - Accent6 1" xfId="53"/>
    <cellStyle name="20 % - Accent6 2" xfId="54"/>
    <cellStyle name="20 % - Accent6 3" xfId="55"/>
    <cellStyle name="20 % - Accent6 4" xfId="56"/>
    <cellStyle name="20 % - Accent6 5" xfId="57"/>
    <cellStyle name="20 % - Accent6 6" xfId="58"/>
    <cellStyle name="20 % - Accent6 7" xfId="59"/>
    <cellStyle name="20 % - Accent6 8" xfId="60"/>
    <cellStyle name="20 % - Accent6 9" xfId="61"/>
    <cellStyle name="40 % - Accent1 1" xfId="62"/>
    <cellStyle name="40 % - Accent1 2" xfId="63"/>
    <cellStyle name="40 % - Accent1 3" xfId="64"/>
    <cellStyle name="40 % - Accent1 4" xfId="65"/>
    <cellStyle name="40 % - Accent1 5" xfId="66"/>
    <cellStyle name="40 % - Accent1 6" xfId="67"/>
    <cellStyle name="40 % - Accent1 7" xfId="68"/>
    <cellStyle name="40 % - Accent1 8" xfId="69"/>
    <cellStyle name="40 % - Accent1 9" xfId="70"/>
    <cellStyle name="40 % - Accent2 1" xfId="71"/>
    <cellStyle name="40 % - Accent2 2" xfId="72"/>
    <cellStyle name="40 % - Accent2 3" xfId="73"/>
    <cellStyle name="40 % - Accent2 4" xfId="74"/>
    <cellStyle name="40 % - Accent2 5" xfId="75"/>
    <cellStyle name="40 % - Accent2 6" xfId="76"/>
    <cellStyle name="40 % - Accent2 7" xfId="77"/>
    <cellStyle name="40 % - Accent2 8" xfId="78"/>
    <cellStyle name="40 % - Accent2 9" xfId="79"/>
    <cellStyle name="40 % - Accent3 1" xfId="80"/>
    <cellStyle name="40 % - Accent3 2" xfId="81"/>
    <cellStyle name="40 % - Accent3 3" xfId="82"/>
    <cellStyle name="40 % - Accent3 4" xfId="83"/>
    <cellStyle name="40 % - Accent3 5" xfId="84"/>
    <cellStyle name="40 % - Accent3 6" xfId="85"/>
    <cellStyle name="40 % - Accent3 7" xfId="86"/>
    <cellStyle name="40 % - Accent3 8" xfId="87"/>
    <cellStyle name="40 % - Accent3 9" xfId="88"/>
    <cellStyle name="40 % - Accent4 1" xfId="89"/>
    <cellStyle name="40 % - Accent4 2" xfId="90"/>
    <cellStyle name="40 % - Accent4 3" xfId="91"/>
    <cellStyle name="40 % - Accent4 4" xfId="92"/>
    <cellStyle name="40 % - Accent4 5" xfId="93"/>
    <cellStyle name="40 % - Accent4 6" xfId="94"/>
    <cellStyle name="40 % - Accent4 7" xfId="95"/>
    <cellStyle name="40 % - Accent4 8" xfId="96"/>
    <cellStyle name="40 % - Accent4 9" xfId="97"/>
    <cellStyle name="40 % - Accent5 1" xfId="98"/>
    <cellStyle name="40 % - Accent5 2" xfId="99"/>
    <cellStyle name="40 % - Accent5 3" xfId="100"/>
    <cellStyle name="40 % - Accent5 4" xfId="101"/>
    <cellStyle name="40 % - Accent5 5" xfId="102"/>
    <cellStyle name="40 % - Accent5 6" xfId="103"/>
    <cellStyle name="40 % - Accent5 7" xfId="104"/>
    <cellStyle name="40 % - Accent5 8" xfId="105"/>
    <cellStyle name="40 % - Accent5 9" xfId="106"/>
    <cellStyle name="40 % - Accent6 1" xfId="107"/>
    <cellStyle name="40 % - Accent6 2" xfId="108"/>
    <cellStyle name="40 % - Accent6 3" xfId="109"/>
    <cellStyle name="40 % - Accent6 4" xfId="110"/>
    <cellStyle name="40 % - Accent6 5" xfId="111"/>
    <cellStyle name="40 % - Accent6 6" xfId="112"/>
    <cellStyle name="40 % - Accent6 7" xfId="113"/>
    <cellStyle name="40 % - Accent6 8" xfId="114"/>
    <cellStyle name="40 % - Accent6 9" xfId="115"/>
    <cellStyle name="60 % - Accent1 1" xfId="116"/>
    <cellStyle name="60 % - Accent1 2" xfId="117"/>
    <cellStyle name="60 % - Accent1 3" xfId="118"/>
    <cellStyle name="60 % - Accent1 4" xfId="119"/>
    <cellStyle name="60 % - Accent1 5" xfId="120"/>
    <cellStyle name="60 % - Accent1 6" xfId="121"/>
    <cellStyle name="60 % - Accent1 7" xfId="122"/>
    <cellStyle name="60 % - Accent1 8" xfId="123"/>
    <cellStyle name="60 % - Accent1 9" xfId="124"/>
    <cellStyle name="60 % - Accent2 1" xfId="125"/>
    <cellStyle name="60 % - Accent2 2" xfId="126"/>
    <cellStyle name="60 % - Accent2 3" xfId="127"/>
    <cellStyle name="60 % - Accent2 4" xfId="128"/>
    <cellStyle name="60 % - Accent2 5" xfId="129"/>
    <cellStyle name="60 % - Accent2 6" xfId="130"/>
    <cellStyle name="60 % - Accent2 7" xfId="131"/>
    <cellStyle name="60 % - Accent2 8" xfId="132"/>
    <cellStyle name="60 % - Accent2 9" xfId="133"/>
    <cellStyle name="60 % - Accent3 1" xfId="134"/>
    <cellStyle name="60 % - Accent3 2" xfId="135"/>
    <cellStyle name="60 % - Accent3 3" xfId="136"/>
    <cellStyle name="60 % - Accent3 4" xfId="137"/>
    <cellStyle name="60 % - Accent3 5" xfId="138"/>
    <cellStyle name="60 % - Accent3 6" xfId="139"/>
    <cellStyle name="60 % - Accent3 7" xfId="140"/>
    <cellStyle name="60 % - Accent3 8" xfId="141"/>
    <cellStyle name="60 % - Accent3 9" xfId="142"/>
    <cellStyle name="60 % - Accent4 1" xfId="143"/>
    <cellStyle name="60 % - Accent4 2" xfId="144"/>
    <cellStyle name="60 % - Accent4 3" xfId="145"/>
    <cellStyle name="60 % - Accent4 4" xfId="146"/>
    <cellStyle name="60 % - Accent4 5" xfId="147"/>
    <cellStyle name="60 % - Accent4 6" xfId="148"/>
    <cellStyle name="60 % - Accent4 7" xfId="149"/>
    <cellStyle name="60 % - Accent4 8" xfId="150"/>
    <cellStyle name="60 % - Accent4 9" xfId="151"/>
    <cellStyle name="60 % - Accent5 1" xfId="152"/>
    <cellStyle name="60 % - Accent5 2" xfId="153"/>
    <cellStyle name="60 % - Accent5 3" xfId="154"/>
    <cellStyle name="60 % - Accent5 4" xfId="155"/>
    <cellStyle name="60 % - Accent5 5" xfId="156"/>
    <cellStyle name="60 % - Accent5 6" xfId="157"/>
    <cellStyle name="60 % - Accent5 7" xfId="158"/>
    <cellStyle name="60 % - Accent5 8" xfId="159"/>
    <cellStyle name="60 % - Accent5 9" xfId="160"/>
    <cellStyle name="60 % - Accent6 1" xfId="161"/>
    <cellStyle name="60 % - Accent6 2" xfId="162"/>
    <cellStyle name="60 % - Accent6 3" xfId="163"/>
    <cellStyle name="60 % - Accent6 4" xfId="164"/>
    <cellStyle name="60 % - Accent6 5" xfId="165"/>
    <cellStyle name="60 % - Accent6 6" xfId="166"/>
    <cellStyle name="60 % - Accent6 7" xfId="167"/>
    <cellStyle name="60 % - Accent6 8" xfId="168"/>
    <cellStyle name="60 % - Accent6 9" xfId="169"/>
    <cellStyle name="Accent1 1" xfId="170"/>
    <cellStyle name="Accent1 2" xfId="171"/>
    <cellStyle name="Accent1 3" xfId="172"/>
    <cellStyle name="Accent1 4" xfId="173"/>
    <cellStyle name="Accent1 5" xfId="174"/>
    <cellStyle name="Accent1 6" xfId="175"/>
    <cellStyle name="Accent1 7" xfId="176"/>
    <cellStyle name="Accent1 8" xfId="177"/>
    <cellStyle name="Accent1 9" xfId="178"/>
    <cellStyle name="Accent2 1" xfId="179"/>
    <cellStyle name="Accent2 2" xfId="180"/>
    <cellStyle name="Accent2 3" xfId="181"/>
    <cellStyle name="Accent2 4" xfId="182"/>
    <cellStyle name="Accent2 5" xfId="183"/>
    <cellStyle name="Accent2 6" xfId="184"/>
    <cellStyle name="Accent2 7" xfId="185"/>
    <cellStyle name="Accent2 8" xfId="186"/>
    <cellStyle name="Accent2 9" xfId="187"/>
    <cellStyle name="Accent3 1" xfId="188"/>
    <cellStyle name="Accent3 2" xfId="189"/>
    <cellStyle name="Accent3 3" xfId="190"/>
    <cellStyle name="Accent3 4" xfId="191"/>
    <cellStyle name="Accent3 5" xfId="192"/>
    <cellStyle name="Accent3 6" xfId="193"/>
    <cellStyle name="Accent3 7" xfId="194"/>
    <cellStyle name="Accent3 8" xfId="195"/>
    <cellStyle name="Accent3 9" xfId="196"/>
    <cellStyle name="Accent4 1" xfId="197"/>
    <cellStyle name="Accent4 2" xfId="198"/>
    <cellStyle name="Accent4 3" xfId="199"/>
    <cellStyle name="Accent4 4" xfId="200"/>
    <cellStyle name="Accent4 5" xfId="201"/>
    <cellStyle name="Accent4 6" xfId="202"/>
    <cellStyle name="Accent4 7" xfId="203"/>
    <cellStyle name="Accent4 8" xfId="204"/>
    <cellStyle name="Accent4 9" xfId="205"/>
    <cellStyle name="Accent5 1" xfId="206"/>
    <cellStyle name="Accent5 2" xfId="207"/>
    <cellStyle name="Accent5 3" xfId="208"/>
    <cellStyle name="Accent5 4" xfId="209"/>
    <cellStyle name="Accent5 5" xfId="210"/>
    <cellStyle name="Accent5 6" xfId="211"/>
    <cellStyle name="Accent5 7" xfId="212"/>
    <cellStyle name="Accent5 8" xfId="213"/>
    <cellStyle name="Accent5 9" xfId="214"/>
    <cellStyle name="Accent6 1" xfId="215"/>
    <cellStyle name="Accent6 2" xfId="216"/>
    <cellStyle name="Accent6 3" xfId="217"/>
    <cellStyle name="Accent6 4" xfId="218"/>
    <cellStyle name="Accent6 5" xfId="219"/>
    <cellStyle name="Accent6 6" xfId="220"/>
    <cellStyle name="Accent6 7" xfId="221"/>
    <cellStyle name="Accent6 8" xfId="222"/>
    <cellStyle name="Accent6 9" xfId="223"/>
    <cellStyle name="Avertissement 1" xfId="224"/>
    <cellStyle name="Avertissement 2" xfId="225"/>
    <cellStyle name="Avertissement 3" xfId="226"/>
    <cellStyle name="Avertissement 4" xfId="227"/>
    <cellStyle name="Avertissement 5" xfId="228"/>
    <cellStyle name="Avertissement 6" xfId="229"/>
    <cellStyle name="Avertissement 7" xfId="230"/>
    <cellStyle name="Avertissement 8" xfId="231"/>
    <cellStyle name="Avertissement 9" xfId="232"/>
    <cellStyle name="Calcul 1" xfId="233"/>
    <cellStyle name="Calcul 2" xfId="234"/>
    <cellStyle name="Calcul 3" xfId="235"/>
    <cellStyle name="Calcul 4" xfId="236"/>
    <cellStyle name="Calcul 5" xfId="237"/>
    <cellStyle name="Calcul 6" xfId="238"/>
    <cellStyle name="Calcul 7" xfId="239"/>
    <cellStyle name="Calcul 8" xfId="240"/>
    <cellStyle name="Calcul 9" xfId="241"/>
    <cellStyle name="Cellule liée 1" xfId="242"/>
    <cellStyle name="Cellule liée 2" xfId="243"/>
    <cellStyle name="Cellule liée 3" xfId="244"/>
    <cellStyle name="Cellule liée 4" xfId="245"/>
    <cellStyle name="Cellule liée 5" xfId="246"/>
    <cellStyle name="Cellule liée 6" xfId="247"/>
    <cellStyle name="Cellule liée 7" xfId="248"/>
    <cellStyle name="Cellule liée 8" xfId="249"/>
    <cellStyle name="Cellule liée 9" xfId="250"/>
    <cellStyle name="Commentaire 1" xfId="251"/>
    <cellStyle name="Commentaire 2" xfId="252"/>
    <cellStyle name="Commentaire 3" xfId="253"/>
    <cellStyle name="Commentaire 4" xfId="254"/>
    <cellStyle name="Commentaire 5" xfId="255"/>
    <cellStyle name="Commentaire 6" xfId="256"/>
    <cellStyle name="Commentaire 7" xfId="257"/>
    <cellStyle name="Commentaire 8" xfId="258"/>
    <cellStyle name="Commentaire 9" xfId="259"/>
    <cellStyle name="Entrée 1" xfId="260"/>
    <cellStyle name="Entrée 2" xfId="261"/>
    <cellStyle name="Entrée 3" xfId="262"/>
    <cellStyle name="Entrée 4" xfId="263"/>
    <cellStyle name="Entrée 5" xfId="264"/>
    <cellStyle name="Entrée 6" xfId="265"/>
    <cellStyle name="Entrée 7" xfId="266"/>
    <cellStyle name="Entrée 8" xfId="267"/>
    <cellStyle name="Entrée 9" xfId="268"/>
    <cellStyle name="Insatisfaisant 1" xfId="269"/>
    <cellStyle name="Insatisfaisant 2" xfId="270"/>
    <cellStyle name="Insatisfaisant 3" xfId="271"/>
    <cellStyle name="Insatisfaisant 4" xfId="272"/>
    <cellStyle name="Insatisfaisant 5" xfId="273"/>
    <cellStyle name="Insatisfaisant 6" xfId="274"/>
    <cellStyle name="Insatisfaisant 7" xfId="275"/>
    <cellStyle name="Insatisfaisant 8" xfId="276"/>
    <cellStyle name="Insatisfaisant 9" xfId="277"/>
    <cellStyle name="Milliers 2" xfId="2"/>
    <cellStyle name="Milliers 2 2" xfId="380"/>
    <cellStyle name="Milliers 3" xfId="3"/>
    <cellStyle name="Milliers 4" xfId="378"/>
    <cellStyle name="Neutre 1" xfId="278"/>
    <cellStyle name="Neutre 2" xfId="279"/>
    <cellStyle name="Neutre 3" xfId="280"/>
    <cellStyle name="Neutre 4" xfId="281"/>
    <cellStyle name="Neutre 5" xfId="282"/>
    <cellStyle name="Neutre 6" xfId="283"/>
    <cellStyle name="Neutre 7" xfId="284"/>
    <cellStyle name="Neutre 8" xfId="285"/>
    <cellStyle name="Neutre 9" xfId="286"/>
    <cellStyle name="Normal" xfId="0" builtinId="0"/>
    <cellStyle name="Normal 2" xfId="1"/>
    <cellStyle name="Normal 2 2" xfId="379"/>
    <cellStyle name="Normal 3" xfId="4"/>
    <cellStyle name="Normal 4" xfId="5"/>
    <cellStyle name="Normal 5" xfId="381"/>
    <cellStyle name="Normal_Recap_prév2011_2012" xfId="7"/>
    <cellStyle name="Pourcentage" xfId="382" builtinId="5"/>
    <cellStyle name="Pourcentage 2" xfId="6"/>
    <cellStyle name="Satisfaisant 1" xfId="287"/>
    <cellStyle name="Satisfaisant 2" xfId="288"/>
    <cellStyle name="Satisfaisant 3" xfId="289"/>
    <cellStyle name="Satisfaisant 4" xfId="290"/>
    <cellStyle name="Satisfaisant 5" xfId="291"/>
    <cellStyle name="Satisfaisant 6" xfId="292"/>
    <cellStyle name="Satisfaisant 7" xfId="293"/>
    <cellStyle name="Satisfaisant 8" xfId="294"/>
    <cellStyle name="Satisfaisant 9" xfId="295"/>
    <cellStyle name="Sortie 1" xfId="296"/>
    <cellStyle name="Sortie 2" xfId="297"/>
    <cellStyle name="Sortie 3" xfId="298"/>
    <cellStyle name="Sortie 4" xfId="299"/>
    <cellStyle name="Sortie 5" xfId="300"/>
    <cellStyle name="Sortie 6" xfId="301"/>
    <cellStyle name="Sortie 7" xfId="302"/>
    <cellStyle name="Sortie 8" xfId="303"/>
    <cellStyle name="Sortie 9" xfId="304"/>
    <cellStyle name="Texte explicatif 1" xfId="305"/>
    <cellStyle name="Texte explicatif 2" xfId="306"/>
    <cellStyle name="Texte explicatif 3" xfId="307"/>
    <cellStyle name="Texte explicatif 4" xfId="308"/>
    <cellStyle name="Texte explicatif 5" xfId="309"/>
    <cellStyle name="Texte explicatif 6" xfId="310"/>
    <cellStyle name="Texte explicatif 7" xfId="311"/>
    <cellStyle name="Texte explicatif 8" xfId="312"/>
    <cellStyle name="Texte explicatif 9" xfId="313"/>
    <cellStyle name="Titre 1" xfId="314"/>
    <cellStyle name="Titre 10" xfId="315"/>
    <cellStyle name="Titre 2" xfId="316"/>
    <cellStyle name="Titre 3" xfId="317"/>
    <cellStyle name="Titre 4" xfId="318"/>
    <cellStyle name="Titre 5" xfId="319"/>
    <cellStyle name="Titre 6" xfId="320"/>
    <cellStyle name="Titre 7" xfId="321"/>
    <cellStyle name="Titre 8" xfId="322"/>
    <cellStyle name="Titre 9" xfId="323"/>
    <cellStyle name="Titre 1 1" xfId="324"/>
    <cellStyle name="Titre 1 2" xfId="325"/>
    <cellStyle name="Titre 1 3" xfId="326"/>
    <cellStyle name="Titre 1 4" xfId="327"/>
    <cellStyle name="Titre 1 5" xfId="328"/>
    <cellStyle name="Titre 1 6" xfId="329"/>
    <cellStyle name="Titre 1 7" xfId="330"/>
    <cellStyle name="Titre 1 8" xfId="331"/>
    <cellStyle name="Titre 1 9" xfId="332"/>
    <cellStyle name="Titre 2 1" xfId="333"/>
    <cellStyle name="Titre 2 2" xfId="334"/>
    <cellStyle name="Titre 2 3" xfId="335"/>
    <cellStyle name="Titre 2 4" xfId="336"/>
    <cellStyle name="Titre 2 5" xfId="337"/>
    <cellStyle name="Titre 2 6" xfId="338"/>
    <cellStyle name="Titre 2 7" xfId="339"/>
    <cellStyle name="Titre 2 8" xfId="340"/>
    <cellStyle name="Titre 2 9" xfId="341"/>
    <cellStyle name="Titre 3 1" xfId="342"/>
    <cellStyle name="Titre 3 2" xfId="343"/>
    <cellStyle name="Titre 3 3" xfId="344"/>
    <cellStyle name="Titre 3 4" xfId="345"/>
    <cellStyle name="Titre 3 5" xfId="346"/>
    <cellStyle name="Titre 3 6" xfId="347"/>
    <cellStyle name="Titre 3 7" xfId="348"/>
    <cellStyle name="Titre 3 8" xfId="349"/>
    <cellStyle name="Titre 3 9" xfId="350"/>
    <cellStyle name="Titre 4 1" xfId="351"/>
    <cellStyle name="Titre 4 2" xfId="352"/>
    <cellStyle name="Titre 4 3" xfId="353"/>
    <cellStyle name="Titre 4 4" xfId="354"/>
    <cellStyle name="Titre 4 5" xfId="355"/>
    <cellStyle name="Titre 4 6" xfId="356"/>
    <cellStyle name="Titre 4 7" xfId="357"/>
    <cellStyle name="Titre 4 8" xfId="358"/>
    <cellStyle name="Titre 4 9" xfId="359"/>
    <cellStyle name="Total 1" xfId="360"/>
    <cellStyle name="Total 2" xfId="361"/>
    <cellStyle name="Total 3" xfId="362"/>
    <cellStyle name="Total 4" xfId="363"/>
    <cellStyle name="Total 5" xfId="364"/>
    <cellStyle name="Total 6" xfId="365"/>
    <cellStyle name="Total 7" xfId="366"/>
    <cellStyle name="Total 8" xfId="367"/>
    <cellStyle name="Total 9" xfId="368"/>
    <cellStyle name="Vérification 1" xfId="369"/>
    <cellStyle name="Vérification 2" xfId="370"/>
    <cellStyle name="Vérification 3" xfId="371"/>
    <cellStyle name="Vérification 4" xfId="372"/>
    <cellStyle name="Vérification 5" xfId="373"/>
    <cellStyle name="Vérification 6" xfId="374"/>
    <cellStyle name="Vérification 7" xfId="375"/>
    <cellStyle name="Vérification 8" xfId="376"/>
    <cellStyle name="Vérification 9" xfId="377"/>
  </cellStyles>
  <dxfs count="0"/>
  <tableStyles count="0" defaultTableStyle="TableStyleMedium2" defaultPivotStyle="PivotStyleLight16"/>
  <colors>
    <mruColors>
      <color rgb="FFCC0099"/>
      <color rgb="FF009999"/>
      <color rgb="FFFF99FF"/>
      <color rgb="FF3399FF"/>
      <color rgb="FFFF00FF"/>
      <color rgb="FF99CCFF"/>
      <color rgb="FFFFFFCC"/>
      <color rgb="FF996633"/>
      <color rgb="FFCC9900"/>
      <color rgb="FFF2E07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10732082016334E-2"/>
          <c:y val="6.1913184042963684E-2"/>
          <c:w val="0.94803740624265642"/>
          <c:h val="0.69185727248777917"/>
        </c:manualLayout>
      </c:layout>
      <c:barChart>
        <c:barDir val="col"/>
        <c:grouping val="clustered"/>
        <c:varyColors val="0"/>
        <c:ser>
          <c:idx val="0"/>
          <c:order val="0"/>
          <c:tx>
            <c:strRef>
              <c:f>'Figure 3'!$B$28</c:f>
              <c:strCache>
                <c:ptCount val="1"/>
                <c:pt idx="0">
                  <c:v>REP</c:v>
                </c:pt>
              </c:strCache>
            </c:strRef>
          </c:tx>
          <c:spPr>
            <a:solidFill>
              <a:srgbClr val="92D050"/>
            </a:solidFill>
          </c:spPr>
          <c:invertIfNegative val="0"/>
          <c:cat>
            <c:strRef>
              <c:f>'Figure 3'!$A$29:$A$59</c:f>
              <c:strCache>
                <c:ptCount val="31"/>
                <c:pt idx="0">
                  <c:v>Besançon</c:v>
                </c:pt>
                <c:pt idx="1">
                  <c:v>Rennes</c:v>
                </c:pt>
                <c:pt idx="2">
                  <c:v>Lille</c:v>
                </c:pt>
                <c:pt idx="3">
                  <c:v>Lyon</c:v>
                </c:pt>
                <c:pt idx="4">
                  <c:v>Nancy-Metz</c:v>
                </c:pt>
                <c:pt idx="5">
                  <c:v>Nantes</c:v>
                </c:pt>
                <c:pt idx="6">
                  <c:v>Grenoble</c:v>
                </c:pt>
                <c:pt idx="7">
                  <c:v>Clermont-Ferrand</c:v>
                </c:pt>
                <c:pt idx="8">
                  <c:v>Poitiers</c:v>
                </c:pt>
                <c:pt idx="9">
                  <c:v>Dijon</c:v>
                </c:pt>
                <c:pt idx="10">
                  <c:v>Caen</c:v>
                </c:pt>
                <c:pt idx="11">
                  <c:v>Orléans-Tours</c:v>
                </c:pt>
                <c:pt idx="12">
                  <c:v>Toulouse</c:v>
                </c:pt>
                <c:pt idx="13">
                  <c:v>Martinique</c:v>
                </c:pt>
                <c:pt idx="14">
                  <c:v>Reims</c:v>
                </c:pt>
                <c:pt idx="15">
                  <c:v>Strasbourg</c:v>
                </c:pt>
                <c:pt idx="16">
                  <c:v>Limoges</c:v>
                </c:pt>
                <c:pt idx="17">
                  <c:v>Amiens</c:v>
                </c:pt>
                <c:pt idx="18">
                  <c:v>Guadeloupe</c:v>
                </c:pt>
                <c:pt idx="19">
                  <c:v>Montpellier</c:v>
                </c:pt>
                <c:pt idx="20">
                  <c:v>Bordeaux</c:v>
                </c:pt>
                <c:pt idx="21">
                  <c:v>Nice</c:v>
                </c:pt>
                <c:pt idx="22">
                  <c:v>Rouen</c:v>
                </c:pt>
                <c:pt idx="23">
                  <c:v>Aix-Marseille</c:v>
                </c:pt>
                <c:pt idx="24">
                  <c:v>La Réunion</c:v>
                </c:pt>
                <c:pt idx="25">
                  <c:v>Corse</c:v>
                </c:pt>
                <c:pt idx="26">
                  <c:v>Versailles</c:v>
                </c:pt>
                <c:pt idx="27">
                  <c:v>Créteil</c:v>
                </c:pt>
                <c:pt idx="28">
                  <c:v>Paris</c:v>
                </c:pt>
                <c:pt idx="29">
                  <c:v>Mayotte</c:v>
                </c:pt>
                <c:pt idx="30">
                  <c:v>Guyane</c:v>
                </c:pt>
              </c:strCache>
            </c:strRef>
          </c:cat>
          <c:val>
            <c:numRef>
              <c:f>'Figure 3'!$B$29:$B$59</c:f>
              <c:numCache>
                <c:formatCode>#,##0.0</c:formatCode>
                <c:ptCount val="31"/>
                <c:pt idx="0">
                  <c:v>49.123238278283907</c:v>
                </c:pt>
                <c:pt idx="1">
                  <c:v>44.743181651058968</c:v>
                </c:pt>
                <c:pt idx="2">
                  <c:v>39.748987491142216</c:v>
                </c:pt>
                <c:pt idx="3">
                  <c:v>34.374925179342092</c:v>
                </c:pt>
                <c:pt idx="4">
                  <c:v>33.996317964239445</c:v>
                </c:pt>
                <c:pt idx="5">
                  <c:v>33.553086592466038</c:v>
                </c:pt>
                <c:pt idx="6">
                  <c:v>33.166801259892232</c:v>
                </c:pt>
                <c:pt idx="7">
                  <c:v>32.309483928986808</c:v>
                </c:pt>
                <c:pt idx="8">
                  <c:v>31.660427488306397</c:v>
                </c:pt>
                <c:pt idx="9">
                  <c:v>31.336827814732683</c:v>
                </c:pt>
                <c:pt idx="10">
                  <c:v>31.118585257027405</c:v>
                </c:pt>
                <c:pt idx="11">
                  <c:v>30.492069471468458</c:v>
                </c:pt>
                <c:pt idx="12">
                  <c:v>30.11507276865014</c:v>
                </c:pt>
                <c:pt idx="13">
                  <c:v>28.43160877416166</c:v>
                </c:pt>
                <c:pt idx="14">
                  <c:v>28.21744758466324</c:v>
                </c:pt>
                <c:pt idx="15">
                  <c:v>27.840972863152498</c:v>
                </c:pt>
                <c:pt idx="16">
                  <c:v>25.237552994807793</c:v>
                </c:pt>
                <c:pt idx="17">
                  <c:v>24.064233518572991</c:v>
                </c:pt>
                <c:pt idx="18">
                  <c:v>23.361680090718504</c:v>
                </c:pt>
                <c:pt idx="19">
                  <c:v>19.297541921275169</c:v>
                </c:pt>
                <c:pt idx="20">
                  <c:v>19.032450104986623</c:v>
                </c:pt>
                <c:pt idx="21">
                  <c:v>18.675191125456163</c:v>
                </c:pt>
                <c:pt idx="22">
                  <c:v>16.105741230210249</c:v>
                </c:pt>
                <c:pt idx="23">
                  <c:v>13.887844171898287</c:v>
                </c:pt>
                <c:pt idx="24">
                  <c:v>13.405346465565779</c:v>
                </c:pt>
                <c:pt idx="25">
                  <c:v>13.055040071237922</c:v>
                </c:pt>
                <c:pt idx="26">
                  <c:v>11.358375366515606</c:v>
                </c:pt>
                <c:pt idx="27">
                  <c:v>7.5813561687411406</c:v>
                </c:pt>
                <c:pt idx="28">
                  <c:v>5.6494387883557113</c:v>
                </c:pt>
                <c:pt idx="29">
                  <c:v>2.4070322212259279</c:v>
                </c:pt>
                <c:pt idx="30">
                  <c:v>0</c:v>
                </c:pt>
              </c:numCache>
            </c:numRef>
          </c:val>
        </c:ser>
        <c:ser>
          <c:idx val="1"/>
          <c:order val="1"/>
          <c:tx>
            <c:strRef>
              <c:f>'Figure 3'!$C$28</c:f>
              <c:strCache>
                <c:ptCount val="1"/>
                <c:pt idx="0">
                  <c:v>REP +</c:v>
                </c:pt>
              </c:strCache>
            </c:strRef>
          </c:tx>
          <c:spPr>
            <a:solidFill>
              <a:srgbClr val="3399FF"/>
            </a:solidFill>
          </c:spPr>
          <c:invertIfNegative val="0"/>
          <c:cat>
            <c:strRef>
              <c:f>'Figure 3'!$A$29:$A$59</c:f>
              <c:strCache>
                <c:ptCount val="31"/>
                <c:pt idx="0">
                  <c:v>Besançon</c:v>
                </c:pt>
                <c:pt idx="1">
                  <c:v>Rennes</c:v>
                </c:pt>
                <c:pt idx="2">
                  <c:v>Lille</c:v>
                </c:pt>
                <c:pt idx="3">
                  <c:v>Lyon</c:v>
                </c:pt>
                <c:pt idx="4">
                  <c:v>Nancy-Metz</c:v>
                </c:pt>
                <c:pt idx="5">
                  <c:v>Nantes</c:v>
                </c:pt>
                <c:pt idx="6">
                  <c:v>Grenoble</c:v>
                </c:pt>
                <c:pt idx="7">
                  <c:v>Clermont-Ferrand</c:v>
                </c:pt>
                <c:pt idx="8">
                  <c:v>Poitiers</c:v>
                </c:pt>
                <c:pt idx="9">
                  <c:v>Dijon</c:v>
                </c:pt>
                <c:pt idx="10">
                  <c:v>Caen</c:v>
                </c:pt>
                <c:pt idx="11">
                  <c:v>Orléans-Tours</c:v>
                </c:pt>
                <c:pt idx="12">
                  <c:v>Toulouse</c:v>
                </c:pt>
                <c:pt idx="13">
                  <c:v>Martinique</c:v>
                </c:pt>
                <c:pt idx="14">
                  <c:v>Reims</c:v>
                </c:pt>
                <c:pt idx="15">
                  <c:v>Strasbourg</c:v>
                </c:pt>
                <c:pt idx="16">
                  <c:v>Limoges</c:v>
                </c:pt>
                <c:pt idx="17">
                  <c:v>Amiens</c:v>
                </c:pt>
                <c:pt idx="18">
                  <c:v>Guadeloupe</c:v>
                </c:pt>
                <c:pt idx="19">
                  <c:v>Montpellier</c:v>
                </c:pt>
                <c:pt idx="20">
                  <c:v>Bordeaux</c:v>
                </c:pt>
                <c:pt idx="21">
                  <c:v>Nice</c:v>
                </c:pt>
                <c:pt idx="22">
                  <c:v>Rouen</c:v>
                </c:pt>
                <c:pt idx="23">
                  <c:v>Aix-Marseille</c:v>
                </c:pt>
                <c:pt idx="24">
                  <c:v>La Réunion</c:v>
                </c:pt>
                <c:pt idx="25">
                  <c:v>Corse</c:v>
                </c:pt>
                <c:pt idx="26">
                  <c:v>Versailles</c:v>
                </c:pt>
                <c:pt idx="27">
                  <c:v>Créteil</c:v>
                </c:pt>
                <c:pt idx="28">
                  <c:v>Paris</c:v>
                </c:pt>
                <c:pt idx="29">
                  <c:v>Mayotte</c:v>
                </c:pt>
                <c:pt idx="30">
                  <c:v>Guyane</c:v>
                </c:pt>
              </c:strCache>
            </c:strRef>
          </c:cat>
          <c:val>
            <c:numRef>
              <c:f>'Figure 3'!$C$29:$C$59</c:f>
              <c:numCache>
                <c:formatCode>#,##0.0</c:formatCode>
                <c:ptCount val="31"/>
                <c:pt idx="0">
                  <c:v>46.197645430482254</c:v>
                </c:pt>
                <c:pt idx="1">
                  <c:v>83.399327020893651</c:v>
                </c:pt>
                <c:pt idx="2">
                  <c:v>38.652805263212834</c:v>
                </c:pt>
                <c:pt idx="3">
                  <c:v>36.331624961452327</c:v>
                </c:pt>
                <c:pt idx="4">
                  <c:v>32.801710078654814</c:v>
                </c:pt>
                <c:pt idx="5">
                  <c:v>40.158562905876472</c:v>
                </c:pt>
                <c:pt idx="6">
                  <c:v>44.145418709675241</c:v>
                </c:pt>
                <c:pt idx="7">
                  <c:v>26.371685522249315</c:v>
                </c:pt>
                <c:pt idx="8">
                  <c:v>37.054911708105656</c:v>
                </c:pt>
                <c:pt idx="9">
                  <c:v>58.525089899616979</c:v>
                </c:pt>
                <c:pt idx="10">
                  <c:v>45.189695840596443</c:v>
                </c:pt>
                <c:pt idx="11">
                  <c:v>31.576414672977133</c:v>
                </c:pt>
                <c:pt idx="12">
                  <c:v>43.295557181754049</c:v>
                </c:pt>
                <c:pt idx="13">
                  <c:v>40.416854103105578</c:v>
                </c:pt>
                <c:pt idx="14">
                  <c:v>43.265305192808981</c:v>
                </c:pt>
                <c:pt idx="15">
                  <c:v>24.571005063460369</c:v>
                </c:pt>
                <c:pt idx="16">
                  <c:v>33.77678824713476</c:v>
                </c:pt>
                <c:pt idx="17">
                  <c:v>31.518930014130209</c:v>
                </c:pt>
                <c:pt idx="18">
                  <c:v>31.106492451786806</c:v>
                </c:pt>
                <c:pt idx="19">
                  <c:v>24.044980077488088</c:v>
                </c:pt>
                <c:pt idx="20">
                  <c:v>20.199333459095769</c:v>
                </c:pt>
                <c:pt idx="21">
                  <c:v>29.57822058579918</c:v>
                </c:pt>
                <c:pt idx="22">
                  <c:v>17.520339569100198</c:v>
                </c:pt>
                <c:pt idx="23">
                  <c:v>20.964780610829564</c:v>
                </c:pt>
                <c:pt idx="24">
                  <c:v>18.812986312522568</c:v>
                </c:pt>
                <c:pt idx="25">
                  <c:v>15.685978771139306</c:v>
                </c:pt>
                <c:pt idx="26">
                  <c:v>17.060896840170056</c:v>
                </c:pt>
                <c:pt idx="27">
                  <c:v>10.131155072953128</c:v>
                </c:pt>
                <c:pt idx="28">
                  <c:v>9.104821234055942</c:v>
                </c:pt>
                <c:pt idx="29">
                  <c:v>3.0536086276293442</c:v>
                </c:pt>
                <c:pt idx="30">
                  <c:v>1.9526281322193004</c:v>
                </c:pt>
              </c:numCache>
            </c:numRef>
          </c:val>
        </c:ser>
        <c:ser>
          <c:idx val="2"/>
          <c:order val="2"/>
          <c:tx>
            <c:v>Hors Éducation prioritaire</c:v>
          </c:tx>
          <c:spPr>
            <a:solidFill>
              <a:srgbClr val="FF00FF"/>
            </a:solidFill>
          </c:spPr>
          <c:invertIfNegative val="0"/>
          <c:cat>
            <c:strRef>
              <c:f>'Figure 3'!$A$29:$A$59</c:f>
              <c:strCache>
                <c:ptCount val="31"/>
                <c:pt idx="0">
                  <c:v>Besançon</c:v>
                </c:pt>
                <c:pt idx="1">
                  <c:v>Rennes</c:v>
                </c:pt>
                <c:pt idx="2">
                  <c:v>Lille</c:v>
                </c:pt>
                <c:pt idx="3">
                  <c:v>Lyon</c:v>
                </c:pt>
                <c:pt idx="4">
                  <c:v>Nancy-Metz</c:v>
                </c:pt>
                <c:pt idx="5">
                  <c:v>Nantes</c:v>
                </c:pt>
                <c:pt idx="6">
                  <c:v>Grenoble</c:v>
                </c:pt>
                <c:pt idx="7">
                  <c:v>Clermont-Ferrand</c:v>
                </c:pt>
                <c:pt idx="8">
                  <c:v>Poitiers</c:v>
                </c:pt>
                <c:pt idx="9">
                  <c:v>Dijon</c:v>
                </c:pt>
                <c:pt idx="10">
                  <c:v>Caen</c:v>
                </c:pt>
                <c:pt idx="11">
                  <c:v>Orléans-Tours</c:v>
                </c:pt>
                <c:pt idx="12">
                  <c:v>Toulouse</c:v>
                </c:pt>
                <c:pt idx="13">
                  <c:v>Martinique</c:v>
                </c:pt>
                <c:pt idx="14">
                  <c:v>Reims</c:v>
                </c:pt>
                <c:pt idx="15">
                  <c:v>Strasbourg</c:v>
                </c:pt>
                <c:pt idx="16">
                  <c:v>Limoges</c:v>
                </c:pt>
                <c:pt idx="17">
                  <c:v>Amiens</c:v>
                </c:pt>
                <c:pt idx="18">
                  <c:v>Guadeloupe</c:v>
                </c:pt>
                <c:pt idx="19">
                  <c:v>Montpellier</c:v>
                </c:pt>
                <c:pt idx="20">
                  <c:v>Bordeaux</c:v>
                </c:pt>
                <c:pt idx="21">
                  <c:v>Nice</c:v>
                </c:pt>
                <c:pt idx="22">
                  <c:v>Rouen</c:v>
                </c:pt>
                <c:pt idx="23">
                  <c:v>Aix-Marseille</c:v>
                </c:pt>
                <c:pt idx="24">
                  <c:v>La Réunion</c:v>
                </c:pt>
                <c:pt idx="25">
                  <c:v>Corse</c:v>
                </c:pt>
                <c:pt idx="26">
                  <c:v>Versailles</c:v>
                </c:pt>
                <c:pt idx="27">
                  <c:v>Créteil</c:v>
                </c:pt>
                <c:pt idx="28">
                  <c:v>Paris</c:v>
                </c:pt>
                <c:pt idx="29">
                  <c:v>Mayotte</c:v>
                </c:pt>
                <c:pt idx="30">
                  <c:v>Guyane</c:v>
                </c:pt>
              </c:strCache>
            </c:strRef>
          </c:cat>
          <c:val>
            <c:numRef>
              <c:f>'Figure 3'!$D$29:$D$59</c:f>
              <c:numCache>
                <c:formatCode>#,##0.0</c:formatCode>
                <c:ptCount val="31"/>
                <c:pt idx="0">
                  <c:v>8.7481227377552422</c:v>
                </c:pt>
                <c:pt idx="1">
                  <c:v>30.554009542652295</c:v>
                </c:pt>
                <c:pt idx="2">
                  <c:v>29.295257571161592</c:v>
                </c:pt>
                <c:pt idx="3">
                  <c:v>8.3540548300374073</c:v>
                </c:pt>
                <c:pt idx="4">
                  <c:v>8.7356460741939888</c:v>
                </c:pt>
                <c:pt idx="5">
                  <c:v>13.613126917701202</c:v>
                </c:pt>
                <c:pt idx="6">
                  <c:v>5.1798797104072634</c:v>
                </c:pt>
                <c:pt idx="7">
                  <c:v>16.247530822704075</c:v>
                </c:pt>
                <c:pt idx="8">
                  <c:v>7.8559383454099301</c:v>
                </c:pt>
                <c:pt idx="9">
                  <c:v>12.837925237503322</c:v>
                </c:pt>
                <c:pt idx="10">
                  <c:v>16.006572625398611</c:v>
                </c:pt>
                <c:pt idx="11">
                  <c:v>5.6163770121524283</c:v>
                </c:pt>
                <c:pt idx="12">
                  <c:v>9.7102215964932306</c:v>
                </c:pt>
                <c:pt idx="13">
                  <c:v>34.282120508893776</c:v>
                </c:pt>
                <c:pt idx="14">
                  <c:v>8.8827328387480513</c:v>
                </c:pt>
                <c:pt idx="15">
                  <c:v>2.4591210583238312</c:v>
                </c:pt>
                <c:pt idx="16">
                  <c:v>11.429616476928581</c:v>
                </c:pt>
                <c:pt idx="17">
                  <c:v>10.895637554044264</c:v>
                </c:pt>
                <c:pt idx="18">
                  <c:v>20.639086155079333</c:v>
                </c:pt>
                <c:pt idx="19">
                  <c:v>9.0132398399907121</c:v>
                </c:pt>
                <c:pt idx="20">
                  <c:v>7.906842174907788</c:v>
                </c:pt>
                <c:pt idx="21">
                  <c:v>3.6655939298848654</c:v>
                </c:pt>
                <c:pt idx="22">
                  <c:v>4.4656971399592011</c:v>
                </c:pt>
                <c:pt idx="23">
                  <c:v>3.7228816052207012</c:v>
                </c:pt>
                <c:pt idx="24">
                  <c:v>10.717731852255392</c:v>
                </c:pt>
                <c:pt idx="25">
                  <c:v>5.7462356882810877</c:v>
                </c:pt>
                <c:pt idx="26">
                  <c:v>2.480796367498892</c:v>
                </c:pt>
                <c:pt idx="27">
                  <c:v>1.9474414097116823</c:v>
                </c:pt>
                <c:pt idx="28">
                  <c:v>4.113442509079249</c:v>
                </c:pt>
                <c:pt idx="29">
                  <c:v>28.049855313107201</c:v>
                </c:pt>
                <c:pt idx="30">
                  <c:v>5.8807291839190858</c:v>
                </c:pt>
              </c:numCache>
            </c:numRef>
          </c:val>
        </c:ser>
        <c:dLbls>
          <c:showLegendKey val="0"/>
          <c:showVal val="0"/>
          <c:showCatName val="0"/>
          <c:showSerName val="0"/>
          <c:showPercent val="0"/>
          <c:showBubbleSize val="0"/>
        </c:dLbls>
        <c:gapWidth val="150"/>
        <c:axId val="94782592"/>
        <c:axId val="94784128"/>
      </c:barChart>
      <c:catAx>
        <c:axId val="94782592"/>
        <c:scaling>
          <c:orientation val="minMax"/>
        </c:scaling>
        <c:delete val="0"/>
        <c:axPos val="b"/>
        <c:majorTickMark val="out"/>
        <c:minorTickMark val="none"/>
        <c:tickLblPos val="nextTo"/>
        <c:crossAx val="94784128"/>
        <c:crosses val="autoZero"/>
        <c:auto val="1"/>
        <c:lblAlgn val="ctr"/>
        <c:lblOffset val="100"/>
        <c:noMultiLvlLbl val="0"/>
      </c:catAx>
      <c:valAx>
        <c:axId val="94784128"/>
        <c:scaling>
          <c:orientation val="minMax"/>
          <c:max val="100"/>
        </c:scaling>
        <c:delete val="0"/>
        <c:axPos val="l"/>
        <c:majorGridlines>
          <c:spPr>
            <a:ln w="6350">
              <a:solidFill>
                <a:schemeClr val="bg1">
                  <a:lumMod val="85000"/>
                </a:schemeClr>
              </a:solidFill>
              <a:prstDash val="solid"/>
            </a:ln>
          </c:spPr>
        </c:majorGridlines>
        <c:numFmt formatCode="0" sourceLinked="0"/>
        <c:majorTickMark val="out"/>
        <c:minorTickMark val="none"/>
        <c:tickLblPos val="nextTo"/>
        <c:crossAx val="94782592"/>
        <c:crosses val="autoZero"/>
        <c:crossBetween val="between"/>
        <c:majorUnit val="10"/>
      </c:valAx>
    </c:plotArea>
    <c:legend>
      <c:legendPos val="r"/>
      <c:layout>
        <c:manualLayout>
          <c:xMode val="edge"/>
          <c:yMode val="edge"/>
          <c:x val="0.6568073649899876"/>
          <c:y val="6.9918238021450193E-4"/>
          <c:w val="0.33552901572638538"/>
          <c:h val="5.6421242777204991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74628171478563E-2"/>
          <c:y val="5.5106325013345572E-2"/>
          <c:w val="0.86323512685914261"/>
          <c:h val="0.84743224263926842"/>
        </c:manualLayout>
      </c:layout>
      <c:barChart>
        <c:barDir val="col"/>
        <c:grouping val="clustered"/>
        <c:varyColors val="0"/>
        <c:ser>
          <c:idx val="3"/>
          <c:order val="0"/>
          <c:tx>
            <c:v>2015-2016</c:v>
          </c:tx>
          <c:spPr>
            <a:solidFill>
              <a:srgbClr val="009999"/>
            </a:solidFill>
          </c:spPr>
          <c:invertIfNegative val="0"/>
          <c:cat>
            <c:strRef>
              <c:f>'Figure 5'!$B$28:$B$32</c:f>
              <c:strCache>
                <c:ptCount val="5"/>
                <c:pt idx="0">
                  <c:v>CP</c:v>
                </c:pt>
                <c:pt idx="1">
                  <c:v>CE1</c:v>
                </c:pt>
                <c:pt idx="2">
                  <c:v>CE2</c:v>
                </c:pt>
                <c:pt idx="3">
                  <c:v>CM1</c:v>
                </c:pt>
                <c:pt idx="4">
                  <c:v>CM2</c:v>
                </c:pt>
              </c:strCache>
            </c:strRef>
          </c:cat>
          <c:val>
            <c:numRef>
              <c:f>'Figure 5'!$D$28:$D$32</c:f>
              <c:numCache>
                <c:formatCode>0.0%</c:formatCode>
                <c:ptCount val="5"/>
                <c:pt idx="0">
                  <c:v>1.0872402103021244E-2</c:v>
                </c:pt>
                <c:pt idx="1">
                  <c:v>3.9123906723761717E-2</c:v>
                </c:pt>
                <c:pt idx="2">
                  <c:v>7.0894237163274518E-2</c:v>
                </c:pt>
                <c:pt idx="3">
                  <c:v>8.479131222332259E-2</c:v>
                </c:pt>
                <c:pt idx="4">
                  <c:v>0.10328190783991188</c:v>
                </c:pt>
              </c:numCache>
            </c:numRef>
          </c:val>
        </c:ser>
        <c:ser>
          <c:idx val="2"/>
          <c:order val="1"/>
          <c:tx>
            <c:v>2016-2017</c:v>
          </c:tx>
          <c:spPr>
            <a:solidFill>
              <a:srgbClr val="FF99FF"/>
            </a:solidFill>
          </c:spPr>
          <c:invertIfNegative val="0"/>
          <c:cat>
            <c:strRef>
              <c:f>'Figure 5'!$B$28:$B$32</c:f>
              <c:strCache>
                <c:ptCount val="5"/>
                <c:pt idx="0">
                  <c:v>CP</c:v>
                </c:pt>
                <c:pt idx="1">
                  <c:v>CE1</c:v>
                </c:pt>
                <c:pt idx="2">
                  <c:v>CE2</c:v>
                </c:pt>
                <c:pt idx="3">
                  <c:v>CM1</c:v>
                </c:pt>
                <c:pt idx="4">
                  <c:v>CM2</c:v>
                </c:pt>
              </c:strCache>
            </c:strRef>
          </c:cat>
          <c:val>
            <c:numRef>
              <c:f>'Figure 5'!$E$28:$E$32</c:f>
              <c:numCache>
                <c:formatCode>0.0%</c:formatCode>
                <c:ptCount val="5"/>
                <c:pt idx="0">
                  <c:v>9.0316812503621786E-3</c:v>
                </c:pt>
                <c:pt idx="1">
                  <c:v>3.1068618397135084E-2</c:v>
                </c:pt>
                <c:pt idx="2">
                  <c:v>5.5196844076696019E-2</c:v>
                </c:pt>
                <c:pt idx="3">
                  <c:v>7.6335232317879295E-2</c:v>
                </c:pt>
                <c:pt idx="4">
                  <c:v>8.8824138933827998E-2</c:v>
                </c:pt>
              </c:numCache>
            </c:numRef>
          </c:val>
        </c:ser>
        <c:dLbls>
          <c:showLegendKey val="0"/>
          <c:showVal val="0"/>
          <c:showCatName val="0"/>
          <c:showSerName val="0"/>
          <c:showPercent val="0"/>
          <c:showBubbleSize val="0"/>
        </c:dLbls>
        <c:gapWidth val="150"/>
        <c:axId val="103213696"/>
        <c:axId val="103215488"/>
      </c:barChart>
      <c:catAx>
        <c:axId val="103213696"/>
        <c:scaling>
          <c:orientation val="minMax"/>
        </c:scaling>
        <c:delete val="0"/>
        <c:axPos val="b"/>
        <c:majorTickMark val="none"/>
        <c:minorTickMark val="none"/>
        <c:tickLblPos val="nextTo"/>
        <c:crossAx val="103215488"/>
        <c:crosses val="autoZero"/>
        <c:auto val="1"/>
        <c:lblAlgn val="ctr"/>
        <c:lblOffset val="100"/>
        <c:noMultiLvlLbl val="0"/>
      </c:catAx>
      <c:valAx>
        <c:axId val="103215488"/>
        <c:scaling>
          <c:orientation val="minMax"/>
        </c:scaling>
        <c:delete val="0"/>
        <c:axPos val="l"/>
        <c:numFmt formatCode="0.0%" sourceLinked="1"/>
        <c:majorTickMark val="none"/>
        <c:minorTickMark val="none"/>
        <c:tickLblPos val="nextTo"/>
        <c:crossAx val="103213696"/>
        <c:crosses val="autoZero"/>
        <c:crossBetween val="between"/>
      </c:valAx>
    </c:plotArea>
    <c:legend>
      <c:legendPos val="r"/>
      <c:layout>
        <c:manualLayout>
          <c:xMode val="edge"/>
          <c:yMode val="edge"/>
          <c:x val="0.13720975503062116"/>
          <c:y val="0.12310002916302129"/>
          <c:w val="0.14439347255506105"/>
          <c:h val="0.1811818396291009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82550</xdr:rowOff>
    </xdr:from>
    <xdr:to>
      <xdr:col>6</xdr:col>
      <xdr:colOff>735639</xdr:colOff>
      <xdr:row>51</xdr:row>
      <xdr:rowOff>79374</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666750"/>
          <a:ext cx="5066338" cy="7308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xdr:row>
      <xdr:rowOff>85725</xdr:rowOff>
    </xdr:from>
    <xdr:to>
      <xdr:col>8</xdr:col>
      <xdr:colOff>660400</xdr:colOff>
      <xdr:row>23</xdr:row>
      <xdr:rowOff>165100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92075</xdr:colOff>
      <xdr:row>4</xdr:row>
      <xdr:rowOff>104775</xdr:rowOff>
    </xdr:from>
    <xdr:ext cx="8251825" cy="3143251"/>
    <xdr:sp macro="" textlink="">
      <xdr:nvSpPr>
        <xdr:cNvPr id="14" name="ZoneTexte 13"/>
        <xdr:cNvSpPr txBox="1"/>
      </xdr:nvSpPr>
      <xdr:spPr>
        <a:xfrm>
          <a:off x="8836025" y="841375"/>
          <a:ext cx="8251825" cy="314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fr-FR" sz="800" b="1">
              <a:solidFill>
                <a:schemeClr val="dk1"/>
              </a:solidFill>
              <a:effectLst/>
              <a:latin typeface="Arial" panose="020B0604020202020204" pitchFamily="34" charset="0"/>
              <a:ea typeface="+mn-ea"/>
              <a:cs typeface="Arial" panose="020B0604020202020204" pitchFamily="34" charset="0"/>
            </a:rPr>
            <a:t>Méthodologie</a:t>
          </a:r>
        </a:p>
        <a:p>
          <a:pPr algn="l"/>
          <a:endParaRPr lang="fr-FR" sz="800">
            <a:solidFill>
              <a:schemeClr val="dk1"/>
            </a:solidFill>
            <a:effectLst/>
            <a:latin typeface="Arial" panose="020B0604020202020204" pitchFamily="34" charset="0"/>
            <a:ea typeface="+mn-ea"/>
            <a:cs typeface="Arial" panose="020B0604020202020204" pitchFamily="34" charset="0"/>
          </a:endParaRPr>
        </a:p>
        <a:p>
          <a:pPr marL="0" indent="0" algn="l"/>
          <a:r>
            <a:rPr lang="fr-FR" sz="800">
              <a:solidFill>
                <a:schemeClr val="dk1"/>
              </a:solidFill>
              <a:effectLst/>
              <a:latin typeface="Arial" panose="020B0604020202020204" pitchFamily="34" charset="0"/>
              <a:ea typeface="+mn-ea"/>
              <a:cs typeface="Arial" panose="020B0604020202020204" pitchFamily="34" charset="0"/>
            </a:rPr>
            <a:t>Le taux de scolarisation des enfants de deux ans est le rapport entre le nombre d'élèves de deux ans et le nombre estimé d'enfants du même âge.</a:t>
          </a:r>
        </a:p>
        <a:p>
          <a:pPr marL="0" indent="0" algn="l"/>
          <a:r>
            <a:rPr lang="fr-FR" sz="800" i="1">
              <a:solidFill>
                <a:schemeClr val="dk1"/>
              </a:solidFill>
              <a:effectLst/>
              <a:latin typeface="Arial" panose="020B0604020202020204" pitchFamily="34" charset="0"/>
              <a:ea typeface="+mn-ea"/>
              <a:cs typeface="Arial" panose="020B0604020202020204" pitchFamily="34" charset="0"/>
            </a:rPr>
            <a:t>De la même façon, le taux de scolarisation des enfants de deux ans en éducation prioritaire est le rapport entre le nombre d'élèves de deux ans et le nombre estimé d'enfants du même âge dans ces zones.</a:t>
          </a:r>
        </a:p>
        <a:p>
          <a:pPr marL="0" indent="0" algn="l"/>
          <a:endParaRPr lang="fr-FR" sz="800">
            <a:solidFill>
              <a:schemeClr val="dk1"/>
            </a:solidFill>
            <a:effectLst/>
            <a:latin typeface="Arial" panose="020B0604020202020204" pitchFamily="34" charset="0"/>
            <a:ea typeface="+mn-ea"/>
            <a:cs typeface="Arial" panose="020B0604020202020204" pitchFamily="34" charset="0"/>
          </a:endParaRPr>
        </a:p>
        <a:p>
          <a:pPr marL="0" indent="0" algn="l"/>
          <a:r>
            <a:rPr lang="fr-FR" sz="800">
              <a:solidFill>
                <a:schemeClr val="dk1"/>
              </a:solidFill>
              <a:effectLst/>
              <a:latin typeface="Arial" panose="020B0604020202020204" pitchFamily="34" charset="0"/>
              <a:ea typeface="+mn-ea"/>
              <a:cs typeface="Arial" panose="020B0604020202020204" pitchFamily="34" charset="0"/>
            </a:rPr>
            <a:t>La population des deux ans dans un département</a:t>
          </a:r>
          <a:r>
            <a:rPr lang="fr-FR" sz="800" baseline="0">
              <a:solidFill>
                <a:schemeClr val="dk1"/>
              </a:solidFill>
              <a:effectLst/>
              <a:latin typeface="Arial" panose="020B0604020202020204" pitchFamily="34" charset="0"/>
              <a:ea typeface="+mn-ea"/>
              <a:cs typeface="Arial" panose="020B0604020202020204" pitchFamily="34" charset="0"/>
            </a:rPr>
            <a:t> </a:t>
          </a:r>
          <a:r>
            <a:rPr lang="fr-FR" sz="800">
              <a:solidFill>
                <a:schemeClr val="dk1"/>
              </a:solidFill>
              <a:effectLst/>
              <a:latin typeface="Arial" panose="020B0604020202020204" pitchFamily="34" charset="0"/>
              <a:ea typeface="+mn-ea"/>
              <a:cs typeface="Arial" panose="020B0604020202020204" pitchFamily="34" charset="0"/>
            </a:rPr>
            <a:t>à la rentrée 2016 est estimée par vieillissement des naissances domiciliées de l'année 2014 et</a:t>
          </a:r>
          <a:r>
            <a:rPr lang="fr-FR" sz="800" baseline="0">
              <a:solidFill>
                <a:schemeClr val="dk1"/>
              </a:solidFill>
              <a:effectLst/>
              <a:latin typeface="Arial" panose="020B0604020202020204" pitchFamily="34" charset="0"/>
              <a:ea typeface="+mn-ea"/>
              <a:cs typeface="Arial" panose="020B0604020202020204" pitchFamily="34" charset="0"/>
            </a:rPr>
            <a:t> en faisant l'hypothèse que les taux de mortalité par âge et les soldes migratoires départementaux restent constants.</a:t>
          </a:r>
        </a:p>
        <a:p>
          <a:pPr marL="0" indent="0" algn="l"/>
          <a:endParaRPr lang="fr-FR" sz="800" baseline="0">
            <a:solidFill>
              <a:schemeClr val="dk1"/>
            </a:solidFill>
            <a:effectLst/>
            <a:latin typeface="Arial" panose="020B0604020202020204" pitchFamily="34" charset="0"/>
            <a:ea typeface="+mn-ea"/>
            <a:cs typeface="Arial" panose="020B0604020202020204" pitchFamily="34" charset="0"/>
          </a:endParaRPr>
        </a:p>
        <a:p>
          <a:pPr marL="0" indent="0" algn="l"/>
          <a:r>
            <a:rPr lang="fr-FR" sz="800" baseline="0">
              <a:solidFill>
                <a:schemeClr val="dk1"/>
              </a:solidFill>
              <a:effectLst/>
              <a:latin typeface="Arial" panose="020B0604020202020204" pitchFamily="34" charset="0"/>
              <a:ea typeface="+mn-ea"/>
              <a:cs typeface="Arial" panose="020B0604020202020204" pitchFamily="34" charset="0"/>
            </a:rPr>
            <a:t>La population des deux ans en éducation prioritaire dans une académie correspond à la somme du nombre d'enfants de deux ans en éducation prioritaire dans chacun des départements du territoire.</a:t>
          </a:r>
        </a:p>
        <a:p>
          <a:pPr marL="0" indent="0" algn="l"/>
          <a:endParaRPr lang="fr-FR" sz="800" baseline="0">
            <a:solidFill>
              <a:schemeClr val="dk1"/>
            </a:solidFill>
            <a:effectLst/>
            <a:latin typeface="Arial" panose="020B0604020202020204" pitchFamily="34" charset="0"/>
            <a:ea typeface="+mn-ea"/>
            <a:cs typeface="Arial" panose="020B0604020202020204" pitchFamily="34" charset="0"/>
          </a:endParaRPr>
        </a:p>
        <a:p>
          <a:r>
            <a:rPr lang="fr-FR" sz="800">
              <a:solidFill>
                <a:schemeClr val="dk1"/>
              </a:solidFill>
              <a:effectLst/>
              <a:latin typeface="Arial" panose="020B0604020202020204" pitchFamily="34" charset="0"/>
              <a:ea typeface="+mn-ea"/>
              <a:cs typeface="Arial" panose="020B0604020202020204" pitchFamily="34" charset="0"/>
            </a:rPr>
            <a:t>Dans la mesure où les données démographiques disponibles ne permettent</a:t>
          </a:r>
          <a:r>
            <a:rPr lang="fr-FR" sz="800" baseline="0">
              <a:solidFill>
                <a:schemeClr val="dk1"/>
              </a:solidFill>
              <a:effectLst/>
              <a:latin typeface="Arial" panose="020B0604020202020204" pitchFamily="34" charset="0"/>
              <a:ea typeface="+mn-ea"/>
              <a:cs typeface="Arial" panose="020B0604020202020204" pitchFamily="34" charset="0"/>
            </a:rPr>
            <a:t> pas de connaître le nombre d'enfants vivant en zone d'éducation prioritaire (REP et REP+), celui est estimé sous les deux hypothèses suivantes: :</a:t>
          </a:r>
          <a:endParaRPr lang="fr-FR" sz="800">
            <a:effectLst/>
            <a:latin typeface="Arial" panose="020B0604020202020204" pitchFamily="34" charset="0"/>
            <a:cs typeface="Arial" panose="020B0604020202020204" pitchFamily="34" charset="0"/>
          </a:endParaRPr>
        </a:p>
        <a:p>
          <a:r>
            <a:rPr lang="fr-FR" sz="800" baseline="0">
              <a:solidFill>
                <a:schemeClr val="dk1"/>
              </a:solidFill>
              <a:effectLst/>
              <a:latin typeface="Arial" panose="020B0604020202020204" pitchFamily="34" charset="0"/>
              <a:ea typeface="+mn-ea"/>
              <a:cs typeface="Arial" panose="020B0604020202020204" pitchFamily="34" charset="0"/>
            </a:rPr>
            <a:t>- </a:t>
          </a:r>
          <a:r>
            <a:rPr lang="fr-FR" sz="800">
              <a:solidFill>
                <a:schemeClr val="dk1"/>
              </a:solidFill>
              <a:effectLst/>
              <a:latin typeface="Arial" panose="020B0604020202020204" pitchFamily="34" charset="0"/>
              <a:ea typeface="+mn-ea"/>
              <a:cs typeface="Arial" panose="020B0604020202020204" pitchFamily="34" charset="0"/>
            </a:rPr>
            <a:t>le taux de scolarisation est de 100 % à 4 ans ;</a:t>
          </a:r>
          <a:endParaRPr lang="fr-FR" sz="800">
            <a:effectLst/>
            <a:latin typeface="Arial" panose="020B0604020202020204" pitchFamily="34" charset="0"/>
            <a:cs typeface="Arial" panose="020B0604020202020204" pitchFamily="34" charset="0"/>
          </a:endParaRPr>
        </a:p>
        <a:p>
          <a:r>
            <a:rPr lang="fr-FR" sz="800">
              <a:solidFill>
                <a:schemeClr val="dk1"/>
              </a:solidFill>
              <a:effectLst/>
              <a:latin typeface="Arial" panose="020B0604020202020204" pitchFamily="34" charset="0"/>
              <a:ea typeface="+mn-ea"/>
              <a:cs typeface="Arial" panose="020B0604020202020204" pitchFamily="34" charset="0"/>
            </a:rPr>
            <a:t>- la proportion d'enfant</a:t>
          </a:r>
          <a:r>
            <a:rPr lang="fr-FR" sz="800" baseline="0">
              <a:solidFill>
                <a:schemeClr val="dk1"/>
              </a:solidFill>
              <a:effectLst/>
              <a:latin typeface="Arial" panose="020B0604020202020204" pitchFamily="34" charset="0"/>
              <a:ea typeface="+mn-ea"/>
              <a:cs typeface="Arial" panose="020B0604020202020204" pitchFamily="34" charset="0"/>
            </a:rPr>
            <a:t> vivant en éducation prioritaire est la même à deux ans et à quatre ans.</a:t>
          </a:r>
          <a:endParaRPr lang="fr-FR" sz="800">
            <a:effectLst/>
            <a:latin typeface="Arial" panose="020B0604020202020204" pitchFamily="34" charset="0"/>
            <a:cs typeface="Arial" panose="020B0604020202020204" pitchFamily="34" charset="0"/>
          </a:endParaRPr>
        </a:p>
        <a:p>
          <a:r>
            <a:rPr lang="fr-FR" sz="800">
              <a:solidFill>
                <a:schemeClr val="dk1"/>
              </a:solidFill>
              <a:effectLst/>
              <a:latin typeface="Arial" panose="020B0604020202020204" pitchFamily="34" charset="0"/>
              <a:ea typeface="+mn-ea"/>
              <a:cs typeface="Arial" panose="020B0604020202020204" pitchFamily="34" charset="0"/>
            </a:rPr>
            <a:t>Ainsi,</a:t>
          </a:r>
          <a:r>
            <a:rPr lang="fr-FR" sz="800" baseline="0">
              <a:solidFill>
                <a:schemeClr val="dk1"/>
              </a:solidFill>
              <a:effectLst/>
              <a:latin typeface="Arial" panose="020B0604020202020204" pitchFamily="34" charset="0"/>
              <a:ea typeface="+mn-ea"/>
              <a:cs typeface="Arial" panose="020B0604020202020204" pitchFamily="34" charset="0"/>
            </a:rPr>
            <a:t> on </a:t>
          </a:r>
          <a:r>
            <a:rPr lang="fr-FR" sz="800">
              <a:solidFill>
                <a:schemeClr val="dk1"/>
              </a:solidFill>
              <a:effectLst/>
              <a:latin typeface="Arial" panose="020B0604020202020204" pitchFamily="34" charset="0"/>
              <a:ea typeface="+mn-ea"/>
              <a:cs typeface="Arial" panose="020B0604020202020204" pitchFamily="34" charset="0"/>
            </a:rPr>
            <a:t>estime la « démographie en zone d'éducation prioritaire (REP et REP+) des enfants de 2 ans » de la façon suivante :</a:t>
          </a:r>
          <a:endParaRPr lang="fr-FR" sz="800">
            <a:effectLst/>
            <a:latin typeface="Arial" panose="020B0604020202020204" pitchFamily="34" charset="0"/>
            <a:cs typeface="Arial" panose="020B0604020202020204" pitchFamily="34" charset="0"/>
          </a:endParaRPr>
        </a:p>
        <a:p>
          <a:r>
            <a:rPr lang="fr-FR" sz="800" i="1">
              <a:solidFill>
                <a:schemeClr val="dk1"/>
              </a:solidFill>
              <a:effectLst/>
              <a:latin typeface="Arial" panose="020B0604020202020204" pitchFamily="34" charset="0"/>
              <a:ea typeface="+mn-ea"/>
              <a:cs typeface="Arial" panose="020B0604020202020204" pitchFamily="34" charset="0"/>
            </a:rPr>
            <a:t>Enfants 2 ans en zone EP = Élèves 4 ans en zone EP * (Enfants 2 ans / Élèves 4 ans)</a:t>
          </a:r>
          <a:endParaRPr lang="fr-FR" sz="800">
            <a:effectLst/>
            <a:latin typeface="Arial" panose="020B0604020202020204" pitchFamily="34" charset="0"/>
            <a:cs typeface="Arial" panose="020B0604020202020204" pitchFamily="34" charset="0"/>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0.04597</cdr:x>
      <cdr:y>0.53938</cdr:y>
    </cdr:from>
    <cdr:to>
      <cdr:x>0.98795</cdr:x>
      <cdr:y>0.54073</cdr:y>
    </cdr:to>
    <cdr:cxnSp macro="">
      <cdr:nvCxnSpPr>
        <cdr:cNvPr id="11" name="Connecteur droit 10"/>
        <cdr:cNvCxnSpPr/>
      </cdr:nvCxnSpPr>
      <cdr:spPr>
        <a:xfrm xmlns:a="http://schemas.openxmlformats.org/drawingml/2006/main">
          <a:off x="324165" y="2303353"/>
          <a:ext cx="6642537" cy="5765"/>
        </a:xfrm>
        <a:prstGeom xmlns:a="http://schemas.openxmlformats.org/drawingml/2006/main" prst="line">
          <a:avLst/>
        </a:prstGeom>
        <a:ln xmlns:a="http://schemas.openxmlformats.org/drawingml/2006/main">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0.81794</cdr:x>
      <cdr:y>0.46968</cdr:y>
    </cdr:from>
    <cdr:to>
      <cdr:x>1</cdr:x>
      <cdr:y>0.51123</cdr:y>
    </cdr:to>
    <cdr:sp macro="" textlink="">
      <cdr:nvSpPr>
        <cdr:cNvPr id="12" name="ZoneTexte 1"/>
        <cdr:cNvSpPr txBox="1"/>
      </cdr:nvSpPr>
      <cdr:spPr>
        <a:xfrm xmlns:a="http://schemas.openxmlformats.org/drawingml/2006/main">
          <a:off x="5767847" y="2005695"/>
          <a:ext cx="1283828" cy="177435"/>
        </a:xfrm>
        <a:prstGeom xmlns:a="http://schemas.openxmlformats.org/drawingml/2006/main" prst="rect">
          <a:avLst/>
        </a:prstGeom>
      </cdr:spPr>
      <cdr:txBody>
        <a:bodyPr xmlns:a="http://schemas.openxmlformats.org/drawingml/2006/main" wrap="square" lIns="36000" r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a:latin typeface="Arial" panose="020B0604020202020204" pitchFamily="34" charset="0"/>
              <a:cs typeface="Arial" panose="020B0604020202020204" pitchFamily="34" charset="0"/>
            </a:rPr>
            <a:t>Objectif de 30 %</a:t>
          </a:r>
          <a:r>
            <a:rPr lang="fr-FR" sz="80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en REP</a:t>
          </a:r>
        </a:p>
      </cdr:txBody>
    </cdr:sp>
  </cdr:relSizeAnchor>
  <cdr:relSizeAnchor xmlns:cdr="http://schemas.openxmlformats.org/drawingml/2006/chartDrawing">
    <cdr:from>
      <cdr:x>0.04596</cdr:x>
      <cdr:y>0.40508</cdr:y>
    </cdr:from>
    <cdr:to>
      <cdr:x>1</cdr:x>
      <cdr:y>0.40728</cdr:y>
    </cdr:to>
    <cdr:cxnSp macro="">
      <cdr:nvCxnSpPr>
        <cdr:cNvPr id="14" name="Connecteur droit 13"/>
        <cdr:cNvCxnSpPr/>
      </cdr:nvCxnSpPr>
      <cdr:spPr>
        <a:xfrm xmlns:a="http://schemas.openxmlformats.org/drawingml/2006/main" flipV="1">
          <a:off x="324095" y="1729840"/>
          <a:ext cx="6727580" cy="9395"/>
        </a:xfrm>
        <a:prstGeom xmlns:a="http://schemas.openxmlformats.org/drawingml/2006/main" prst="line">
          <a:avLst/>
        </a:prstGeom>
        <a:ln xmlns:a="http://schemas.openxmlformats.org/drawingml/2006/main">
          <a:solidFill>
            <a:srgbClr val="3399FF"/>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0.81794</cdr:x>
      <cdr:y>0.33549</cdr:y>
    </cdr:from>
    <cdr:to>
      <cdr:x>1</cdr:x>
      <cdr:y>0.37704</cdr:y>
    </cdr:to>
    <cdr:sp macro="" textlink="">
      <cdr:nvSpPr>
        <cdr:cNvPr id="15" name="ZoneTexte 1"/>
        <cdr:cNvSpPr txBox="1"/>
      </cdr:nvSpPr>
      <cdr:spPr>
        <a:xfrm xmlns:a="http://schemas.openxmlformats.org/drawingml/2006/main">
          <a:off x="5767847" y="1432650"/>
          <a:ext cx="1283828" cy="177434"/>
        </a:xfrm>
        <a:prstGeom xmlns:a="http://schemas.openxmlformats.org/drawingml/2006/main" prst="rect">
          <a:avLst/>
        </a:prstGeom>
      </cdr:spPr>
      <cdr:txBody>
        <a:bodyPr xmlns:a="http://schemas.openxmlformats.org/drawingml/2006/main" wrap="square" lIns="36000" r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a:latin typeface="Arial" panose="020B0604020202020204" pitchFamily="34" charset="0"/>
              <a:cs typeface="Arial" panose="020B0604020202020204" pitchFamily="34" charset="0"/>
            </a:rPr>
            <a:t>Objectif de 50 %</a:t>
          </a:r>
          <a:r>
            <a:rPr lang="fr-FR" sz="80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en REP+</a:t>
          </a:r>
        </a:p>
      </cdr:txBody>
    </cdr:sp>
  </cdr:relSizeAnchor>
  <cdr:relSizeAnchor xmlns:cdr="http://schemas.openxmlformats.org/drawingml/2006/chartDrawing">
    <cdr:from>
      <cdr:x>0</cdr:x>
      <cdr:y>0</cdr:y>
    </cdr:from>
    <cdr:to>
      <cdr:x>0.0357</cdr:x>
      <cdr:y>0.04</cdr:y>
    </cdr:to>
    <cdr:sp macro="" textlink="">
      <cdr:nvSpPr>
        <cdr:cNvPr id="16" name="ZoneTexte 1"/>
        <cdr:cNvSpPr txBox="1"/>
      </cdr:nvSpPr>
      <cdr:spPr>
        <a:xfrm xmlns:a="http://schemas.openxmlformats.org/drawingml/2006/main">
          <a:off x="0" y="0"/>
          <a:ext cx="254001" cy="164306"/>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a:latin typeface="Arial" panose="020B0604020202020204" pitchFamily="34" charset="0"/>
              <a:cs typeface="Arial" panose="020B0604020202020204" pitchFamily="34" charset="0"/>
            </a:rPr>
            <a:t>%</a:t>
          </a:r>
          <a:r>
            <a:rPr lang="fr-FR" sz="800" baseline="0">
              <a:latin typeface="Arial" panose="020B0604020202020204" pitchFamily="34" charset="0"/>
              <a:cs typeface="Arial" panose="020B0604020202020204" pitchFamily="34" charset="0"/>
            </a:rPr>
            <a:t> </a:t>
          </a:r>
          <a:endParaRPr lang="fr-FR" sz="8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oneCellAnchor>
    <xdr:from>
      <xdr:col>5</xdr:col>
      <xdr:colOff>139700</xdr:colOff>
      <xdr:row>14</xdr:row>
      <xdr:rowOff>0</xdr:rowOff>
    </xdr:from>
    <xdr:ext cx="9248775" cy="4543425"/>
    <xdr:sp macro="" textlink="">
      <xdr:nvSpPr>
        <xdr:cNvPr id="2" name="ZoneTexte 1"/>
        <xdr:cNvSpPr txBox="1"/>
      </xdr:nvSpPr>
      <xdr:spPr>
        <a:xfrm>
          <a:off x="3790950" y="2501900"/>
          <a:ext cx="9248775" cy="454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fr-FR" sz="800" b="1">
              <a:solidFill>
                <a:schemeClr val="dk1"/>
              </a:solidFill>
              <a:effectLst/>
              <a:latin typeface="Arial" panose="020B0604020202020204" pitchFamily="34" charset="0"/>
              <a:ea typeface="+mn-ea"/>
              <a:cs typeface="Arial" panose="020B0604020202020204" pitchFamily="34" charset="0"/>
            </a:rPr>
            <a:t>Méthodologie</a:t>
          </a:r>
        </a:p>
        <a:p>
          <a:pPr algn="l"/>
          <a:endParaRPr lang="fr-FR" sz="800">
            <a:solidFill>
              <a:schemeClr val="dk1"/>
            </a:solidFill>
            <a:effectLst/>
            <a:latin typeface="Arial" panose="020B0604020202020204" pitchFamily="34" charset="0"/>
            <a:ea typeface="+mn-ea"/>
            <a:cs typeface="Arial" panose="020B0604020202020204" pitchFamily="34" charset="0"/>
          </a:endParaRPr>
        </a:p>
        <a:p>
          <a:r>
            <a:rPr lang="fr-FR" sz="800">
              <a:solidFill>
                <a:schemeClr val="dk1"/>
              </a:solidFill>
              <a:effectLst/>
              <a:latin typeface="Arial" panose="020B0604020202020204" pitchFamily="34" charset="0"/>
              <a:ea typeface="+mn-ea"/>
              <a:cs typeface="Arial" panose="020B0604020202020204" pitchFamily="34" charset="0"/>
            </a:rPr>
            <a:t>Les taux de redoublement dans le premier degré sont calculés à partir de remontées DIAPRE (données individuelles anonymes du premier degré) issues de la Base Élèves premier degré (BE1D) à la date du 15 octobre 2016. Dans le fichier DIAPRE,</a:t>
          </a:r>
          <a:r>
            <a:rPr lang="fr-FR" sz="800" baseline="0">
              <a:solidFill>
                <a:schemeClr val="dk1"/>
              </a:solidFill>
              <a:effectLst/>
              <a:latin typeface="Arial" panose="020B0604020202020204" pitchFamily="34" charset="0"/>
              <a:ea typeface="+mn-ea"/>
              <a:cs typeface="Arial" panose="020B0604020202020204" pitchFamily="34" charset="0"/>
            </a:rPr>
            <a:t> on dispose pour chaque élève d'informations relative à sa scolarité pour l'année en cours et pour l'année précédente.</a:t>
          </a:r>
          <a:endParaRPr lang="fr-FR" sz="800">
            <a:solidFill>
              <a:schemeClr val="dk1"/>
            </a:solidFill>
            <a:effectLst/>
            <a:latin typeface="Arial" panose="020B0604020202020204" pitchFamily="34" charset="0"/>
            <a:ea typeface="+mn-ea"/>
            <a:cs typeface="Arial" panose="020B0604020202020204" pitchFamily="34" charset="0"/>
          </a:endParaRPr>
        </a:p>
        <a:p>
          <a:endParaRPr lang="fr-FR" sz="800">
            <a:solidFill>
              <a:schemeClr val="dk1"/>
            </a:solidFill>
            <a:effectLst/>
            <a:latin typeface="Arial" panose="020B0604020202020204" pitchFamily="34" charset="0"/>
            <a:ea typeface="+mn-ea"/>
            <a:cs typeface="Arial" panose="020B0604020202020204" pitchFamily="34" charset="0"/>
          </a:endParaRPr>
        </a:p>
        <a:p>
          <a:r>
            <a:rPr lang="fr-FR" sz="800">
              <a:solidFill>
                <a:schemeClr val="dk1"/>
              </a:solidFill>
              <a:effectLst/>
              <a:latin typeface="Arial" panose="020B0604020202020204" pitchFamily="34" charset="0"/>
              <a:ea typeface="+mn-ea"/>
              <a:cs typeface="Arial" panose="020B0604020202020204" pitchFamily="34" charset="0"/>
            </a:rPr>
            <a:t>Le taux de redoublement</a:t>
          </a:r>
          <a:r>
            <a:rPr lang="fr-FR" sz="800" baseline="0">
              <a:solidFill>
                <a:schemeClr val="dk1"/>
              </a:solidFill>
              <a:effectLst/>
              <a:latin typeface="Arial" panose="020B0604020202020204" pitchFamily="34" charset="0"/>
              <a:ea typeface="+mn-ea"/>
              <a:cs typeface="Arial" panose="020B0604020202020204" pitchFamily="34" charset="0"/>
            </a:rPr>
            <a:t> correspond au rapport entre le nombre de redoublants et l'effectif total d'élèves à un niveau donné l'année précédente.</a:t>
          </a:r>
        </a:p>
        <a:p>
          <a:endParaRPr lang="fr-FR" sz="800" baseline="0">
            <a:solidFill>
              <a:schemeClr val="dk1"/>
            </a:solidFill>
            <a:effectLst/>
            <a:latin typeface="Arial" panose="020B0604020202020204" pitchFamily="34" charset="0"/>
            <a:ea typeface="+mn-ea"/>
            <a:cs typeface="Arial" panose="020B0604020202020204" pitchFamily="34" charset="0"/>
          </a:endParaRPr>
        </a:p>
        <a:p>
          <a:r>
            <a:rPr lang="fr-FR" sz="800">
              <a:solidFill>
                <a:schemeClr val="dk1"/>
              </a:solidFill>
              <a:effectLst/>
              <a:latin typeface="Arial" panose="020B0604020202020204" pitchFamily="34" charset="0"/>
              <a:ea typeface="+mn-ea"/>
              <a:cs typeface="Arial" panose="020B0604020202020204" pitchFamily="34" charset="0"/>
            </a:rPr>
            <a:t>Le nombre de redoublants correspond au nombre d’élèves du secteur public à la rentrée </a:t>
          </a:r>
          <a:r>
            <a:rPr lang="fr-FR" sz="800" i="1">
              <a:solidFill>
                <a:schemeClr val="dk1"/>
              </a:solidFill>
              <a:effectLst/>
              <a:latin typeface="Arial" panose="020B0604020202020204" pitchFamily="34" charset="0"/>
              <a:ea typeface="+mn-ea"/>
              <a:cs typeface="Arial" panose="020B0604020202020204" pitchFamily="34" charset="0"/>
            </a:rPr>
            <a:t>n</a:t>
          </a:r>
          <a:r>
            <a:rPr lang="fr-FR" sz="800">
              <a:solidFill>
                <a:schemeClr val="dk1"/>
              </a:solidFill>
              <a:effectLst/>
              <a:latin typeface="Arial" panose="020B0604020202020204" pitchFamily="34" charset="0"/>
              <a:ea typeface="+mn-ea"/>
              <a:cs typeface="Arial" panose="020B0604020202020204" pitchFamily="34" charset="0"/>
            </a:rPr>
            <a:t> et venant du secteur public (rentrée </a:t>
          </a:r>
          <a:r>
            <a:rPr lang="fr-FR" sz="800" i="1">
              <a:solidFill>
                <a:schemeClr val="dk1"/>
              </a:solidFill>
              <a:effectLst/>
              <a:latin typeface="Arial" panose="020B0604020202020204" pitchFamily="34" charset="0"/>
              <a:ea typeface="+mn-ea"/>
              <a:cs typeface="Arial" panose="020B0604020202020204" pitchFamily="34" charset="0"/>
            </a:rPr>
            <a:t>n-1</a:t>
          </a:r>
          <a:r>
            <a:rPr lang="fr-FR" sz="800">
              <a:solidFill>
                <a:schemeClr val="dk1"/>
              </a:solidFill>
              <a:effectLst/>
              <a:latin typeface="Arial" panose="020B0604020202020204" pitchFamily="34" charset="0"/>
              <a:ea typeface="+mn-ea"/>
              <a:cs typeface="Arial" panose="020B0604020202020204" pitchFamily="34" charset="0"/>
            </a:rPr>
            <a:t>) scolarisés au même niveau aux rentrées </a:t>
          </a:r>
          <a:r>
            <a:rPr lang="fr-FR" sz="800" i="1">
              <a:solidFill>
                <a:schemeClr val="dk1"/>
              </a:solidFill>
              <a:effectLst/>
              <a:latin typeface="Arial" panose="020B0604020202020204" pitchFamily="34" charset="0"/>
              <a:ea typeface="+mn-ea"/>
              <a:cs typeface="Arial" panose="020B0604020202020204" pitchFamily="34" charset="0"/>
            </a:rPr>
            <a:t>n</a:t>
          </a:r>
          <a:r>
            <a:rPr lang="fr-FR" sz="800">
              <a:solidFill>
                <a:schemeClr val="dk1"/>
              </a:solidFill>
              <a:effectLst/>
              <a:latin typeface="Arial" panose="020B0604020202020204" pitchFamily="34" charset="0"/>
              <a:ea typeface="+mn-ea"/>
              <a:cs typeface="Arial" panose="020B0604020202020204" pitchFamily="34" charset="0"/>
            </a:rPr>
            <a:t> et </a:t>
          </a:r>
          <a:r>
            <a:rPr lang="fr-FR" sz="800" i="1">
              <a:solidFill>
                <a:schemeClr val="dk1"/>
              </a:solidFill>
              <a:effectLst/>
              <a:latin typeface="Arial" panose="020B0604020202020204" pitchFamily="34" charset="0"/>
              <a:ea typeface="+mn-ea"/>
              <a:cs typeface="Arial" panose="020B0604020202020204" pitchFamily="34" charset="0"/>
            </a:rPr>
            <a:t>n-1</a:t>
          </a:r>
          <a:r>
            <a:rPr lang="fr-FR" sz="800">
              <a:solidFill>
                <a:schemeClr val="dk1"/>
              </a:solidFill>
              <a:effectLst/>
              <a:latin typeface="Arial" panose="020B0604020202020204" pitchFamily="34" charset="0"/>
              <a:ea typeface="+mn-ea"/>
              <a:cs typeface="Arial" panose="020B0604020202020204" pitchFamily="34" charset="0"/>
            </a:rPr>
            <a:t>.</a:t>
          </a:r>
        </a:p>
        <a:p>
          <a:r>
            <a:rPr lang="fr-FR" sz="800">
              <a:solidFill>
                <a:schemeClr val="dk1"/>
              </a:solidFill>
              <a:effectLst/>
              <a:latin typeface="Arial" panose="020B0604020202020204" pitchFamily="34" charset="0"/>
              <a:ea typeface="+mn-ea"/>
              <a:cs typeface="Arial" panose="020B0604020202020204" pitchFamily="34" charset="0"/>
            </a:rPr>
            <a:t> </a:t>
          </a:r>
        </a:p>
        <a:p>
          <a:pPr marL="0" indent="0"/>
          <a:r>
            <a:rPr lang="fr-FR" sz="800" baseline="0">
              <a:solidFill>
                <a:schemeClr val="dk1"/>
              </a:solidFill>
              <a:effectLst/>
              <a:latin typeface="Arial" panose="020B0604020202020204" pitchFamily="34" charset="0"/>
              <a:ea typeface="+mn-ea"/>
              <a:cs typeface="Arial" panose="020B0604020202020204" pitchFamily="34" charset="0"/>
            </a:rPr>
            <a:t>La méthode de calcul est différente pour les élèves du CP au CM1 et pour les élèves de CM2. </a:t>
          </a:r>
        </a:p>
        <a:p>
          <a:pPr marL="0" marR="0" indent="0" defTabSz="914400" eaLnBrk="1" fontAlgn="auto" latinLnBrk="0" hangingPunct="1">
            <a:lnSpc>
              <a:spcPct val="100000"/>
            </a:lnSpc>
            <a:spcBef>
              <a:spcPts val="0"/>
            </a:spcBef>
            <a:spcAft>
              <a:spcPts val="0"/>
            </a:spcAft>
            <a:buClrTx/>
            <a:buSzTx/>
            <a:buFontTx/>
            <a:buNone/>
            <a:tabLst/>
            <a:defRPr/>
          </a:pPr>
          <a:r>
            <a:rPr lang="fr-FR" sz="800" baseline="0">
              <a:solidFill>
                <a:schemeClr val="dk1"/>
              </a:solidFill>
              <a:effectLst/>
              <a:latin typeface="Arial" panose="020B0604020202020204" pitchFamily="34" charset="0"/>
              <a:ea typeface="+mn-ea"/>
              <a:cs typeface="Arial" panose="020B0604020202020204" pitchFamily="34" charset="0"/>
            </a:rPr>
            <a:t>Dans le fichier DIAPRE, on ne retrouve que les élèves de CM2 maintenus. Ainsi, le nombre d’élèves maintenus en CM2 en 2016 est rapporté au nombre total d’élèves de CM2 de la même année. Pour les élèves de CM2, on calcule donc une part de redoublants et non un taux de redoublement.</a:t>
          </a:r>
        </a:p>
        <a:p>
          <a:r>
            <a:rPr lang="fr-FR" sz="800" b="1" u="none" strike="noStrike">
              <a:solidFill>
                <a:schemeClr val="dk1"/>
              </a:solidFill>
              <a:effectLst/>
              <a:latin typeface="Arial" panose="020B0604020202020204" pitchFamily="34" charset="0"/>
              <a:ea typeface="+mn-ea"/>
              <a:cs typeface="Arial" panose="020B0604020202020204" pitchFamily="34" charset="0"/>
            </a:rPr>
            <a:t> </a:t>
          </a:r>
          <a:endParaRPr lang="fr-FR" sz="800">
            <a:solidFill>
              <a:schemeClr val="dk1"/>
            </a:solidFill>
            <a:effectLst/>
            <a:latin typeface="Arial" panose="020B0604020202020204" pitchFamily="34" charset="0"/>
            <a:ea typeface="+mn-ea"/>
            <a:cs typeface="Arial" panose="020B0604020202020204" pitchFamily="34" charset="0"/>
          </a:endParaRPr>
        </a:p>
        <a:p>
          <a:r>
            <a:rPr lang="fr-FR" sz="800" b="1" u="none" strike="noStrike">
              <a:solidFill>
                <a:schemeClr val="dk1"/>
              </a:solidFill>
              <a:effectLst/>
              <a:latin typeface="Arial" panose="020B0604020202020204" pitchFamily="34" charset="0"/>
              <a:ea typeface="+mn-ea"/>
              <a:cs typeface="Arial" panose="020B0604020202020204" pitchFamily="34" charset="0"/>
            </a:rPr>
            <a:t> </a:t>
          </a:r>
          <a:endParaRPr lang="fr-FR" sz="800">
            <a:solidFill>
              <a:schemeClr val="dk1"/>
            </a:solidFill>
            <a:effectLst/>
            <a:latin typeface="Arial" panose="020B0604020202020204" pitchFamily="34" charset="0"/>
            <a:ea typeface="+mn-ea"/>
            <a:cs typeface="Arial" panose="020B0604020202020204" pitchFamily="34" charset="0"/>
          </a:endParaRPr>
        </a:p>
        <a:p>
          <a:r>
            <a:rPr lang="fr-FR" sz="800" b="1">
              <a:solidFill>
                <a:schemeClr val="dk1"/>
              </a:solidFill>
              <a:effectLst/>
              <a:latin typeface="Arial" panose="020B0604020202020204" pitchFamily="34" charset="0"/>
              <a:ea typeface="+mn-ea"/>
              <a:cs typeface="Arial" panose="020B0604020202020204" pitchFamily="34" charset="0"/>
            </a:rPr>
            <a:t>Taux de redoublement du CP au CM1 de l’académie </a:t>
          </a:r>
          <a:r>
            <a:rPr lang="fr-FR" sz="800" b="1" i="1">
              <a:solidFill>
                <a:schemeClr val="dk1"/>
              </a:solidFill>
              <a:effectLst/>
              <a:latin typeface="Arial" panose="020B0604020202020204" pitchFamily="34" charset="0"/>
              <a:ea typeface="+mn-ea"/>
              <a:cs typeface="Arial" panose="020B0604020202020204" pitchFamily="34" charset="0"/>
            </a:rPr>
            <a:t>n-1</a:t>
          </a:r>
          <a:r>
            <a:rPr lang="fr-FR" sz="800" b="1">
              <a:solidFill>
                <a:schemeClr val="dk1"/>
              </a:solidFill>
              <a:effectLst/>
              <a:latin typeface="Arial" panose="020B0604020202020204" pitchFamily="34" charset="0"/>
              <a:ea typeface="+mn-ea"/>
              <a:cs typeface="Arial" panose="020B0604020202020204" pitchFamily="34" charset="0"/>
            </a:rPr>
            <a:t> :</a:t>
          </a:r>
        </a:p>
        <a:p>
          <a:endParaRPr lang="fr-FR" sz="800">
            <a:solidFill>
              <a:schemeClr val="dk1"/>
            </a:solidFill>
            <a:effectLst/>
            <a:latin typeface="Arial" panose="020B0604020202020204" pitchFamily="34" charset="0"/>
            <a:ea typeface="+mn-ea"/>
            <a:cs typeface="Arial" panose="020B0604020202020204" pitchFamily="34" charset="0"/>
          </a:endParaRPr>
        </a:p>
        <a:p>
          <a:pPr algn="ctr"/>
          <a:r>
            <a:rPr lang="fr-FR" sz="800">
              <a:solidFill>
                <a:schemeClr val="dk1"/>
              </a:solidFill>
              <a:effectLst/>
              <a:latin typeface="Arial" panose="020B0604020202020204" pitchFamily="34" charset="0"/>
              <a:ea typeface="+mn-ea"/>
              <a:cs typeface="Arial" panose="020B0604020202020204" pitchFamily="34" charset="0"/>
            </a:rPr>
            <a:t> Élèves scolarisés au</a:t>
          </a:r>
          <a:r>
            <a:rPr lang="fr-FR" sz="800" baseline="0">
              <a:solidFill>
                <a:schemeClr val="dk1"/>
              </a:solidFill>
              <a:effectLst/>
              <a:latin typeface="Arial" panose="020B0604020202020204" pitchFamily="34" charset="0"/>
              <a:ea typeface="+mn-ea"/>
              <a:cs typeface="Arial" panose="020B0604020202020204" pitchFamily="34" charset="0"/>
            </a:rPr>
            <a:t> même niveau i pour les années scolaires </a:t>
          </a:r>
          <a:r>
            <a:rPr lang="fr-FR" sz="800" i="1" baseline="0">
              <a:solidFill>
                <a:schemeClr val="dk1"/>
              </a:solidFill>
              <a:effectLst/>
              <a:latin typeface="Arial" panose="020B0604020202020204" pitchFamily="34" charset="0"/>
              <a:ea typeface="+mn-ea"/>
              <a:cs typeface="Arial" panose="020B0604020202020204" pitchFamily="34" charset="0"/>
            </a:rPr>
            <a:t>n</a:t>
          </a:r>
          <a:r>
            <a:rPr lang="fr-FR" sz="800" baseline="0">
              <a:solidFill>
                <a:schemeClr val="dk1"/>
              </a:solidFill>
              <a:effectLst/>
              <a:latin typeface="Arial" panose="020B0604020202020204" pitchFamily="34" charset="0"/>
              <a:ea typeface="+mn-ea"/>
              <a:cs typeface="Arial" panose="020B0604020202020204" pitchFamily="34" charset="0"/>
            </a:rPr>
            <a:t> et </a:t>
          </a:r>
          <a:r>
            <a:rPr lang="fr-FR" sz="800" i="1" baseline="0">
              <a:solidFill>
                <a:schemeClr val="dk1"/>
              </a:solidFill>
              <a:effectLst/>
              <a:latin typeface="Arial" panose="020B0604020202020204" pitchFamily="34" charset="0"/>
              <a:ea typeface="+mn-ea"/>
              <a:cs typeface="Arial" panose="020B0604020202020204" pitchFamily="34" charset="0"/>
            </a:rPr>
            <a:t>n-1</a:t>
          </a:r>
          <a:r>
            <a:rPr lang="fr-FR" sz="800" baseline="0">
              <a:solidFill>
                <a:schemeClr val="dk1"/>
              </a:solidFill>
              <a:effectLst/>
              <a:latin typeface="Arial" panose="020B0604020202020204" pitchFamily="34" charset="0"/>
              <a:ea typeface="+mn-ea"/>
              <a:cs typeface="Arial" panose="020B0604020202020204" pitchFamily="34" charset="0"/>
            </a:rPr>
            <a:t>, présents dans l'académie </a:t>
          </a:r>
          <a:r>
            <a:rPr lang="fr-FR" sz="800" i="1" baseline="0">
              <a:solidFill>
                <a:schemeClr val="dk1"/>
              </a:solidFill>
              <a:effectLst/>
              <a:latin typeface="Arial" panose="020B0604020202020204" pitchFamily="34" charset="0"/>
              <a:ea typeface="+mn-ea"/>
              <a:cs typeface="Arial" panose="020B0604020202020204" pitchFamily="34" charset="0"/>
            </a:rPr>
            <a:t>n-1</a:t>
          </a:r>
          <a:r>
            <a:rPr lang="fr-FR" sz="800" baseline="0">
              <a:solidFill>
                <a:schemeClr val="dk1"/>
              </a:solidFill>
              <a:effectLst/>
              <a:latin typeface="Arial" panose="020B0604020202020204" pitchFamily="34" charset="0"/>
              <a:ea typeface="+mn-ea"/>
              <a:cs typeface="Arial" panose="020B0604020202020204" pitchFamily="34" charset="0"/>
            </a:rPr>
            <a:t> quelle que soit l'académie l'année </a:t>
          </a:r>
          <a:r>
            <a:rPr lang="fr-FR" sz="800" i="1" baseline="0">
              <a:solidFill>
                <a:schemeClr val="dk1"/>
              </a:solidFill>
              <a:effectLst/>
              <a:latin typeface="Arial" panose="020B0604020202020204" pitchFamily="34" charset="0"/>
              <a:ea typeface="+mn-ea"/>
              <a:cs typeface="Arial" panose="020B0604020202020204" pitchFamily="34" charset="0"/>
            </a:rPr>
            <a:t>n</a:t>
          </a:r>
        </a:p>
        <a:p>
          <a:pPr algn="ctr"/>
          <a:r>
            <a:rPr lang="fr-FR" sz="800" baseline="0">
              <a:solidFill>
                <a:schemeClr val="dk1"/>
              </a:solidFill>
              <a:effectLst/>
              <a:latin typeface="Arial" panose="020B0604020202020204" pitchFamily="34" charset="0"/>
              <a:ea typeface="+mn-ea"/>
              <a:cs typeface="Arial" panose="020B0604020202020204" pitchFamily="34" charset="0"/>
            </a:rPr>
            <a:t>----------------------------------------------------------------------------------------------------------------------------------------------------------------------------------</a:t>
          </a:r>
          <a:endParaRPr lang="fr-FR" sz="800">
            <a:solidFill>
              <a:schemeClr val="dk1"/>
            </a:solidFill>
            <a:effectLst/>
            <a:latin typeface="Arial" panose="020B0604020202020204" pitchFamily="34" charset="0"/>
            <a:ea typeface="+mn-ea"/>
            <a:cs typeface="Arial" panose="020B0604020202020204" pitchFamily="34" charset="0"/>
          </a:endParaRPr>
        </a:p>
        <a:p>
          <a:pPr algn="ctr"/>
          <a:r>
            <a:rPr lang="fr-FR" sz="800">
              <a:solidFill>
                <a:schemeClr val="dk1"/>
              </a:solidFill>
              <a:effectLst/>
              <a:latin typeface="Arial" panose="020B0604020202020204" pitchFamily="34" charset="0"/>
              <a:ea typeface="+mn-ea"/>
              <a:cs typeface="Arial" panose="020B0604020202020204" pitchFamily="34" charset="0"/>
            </a:rPr>
            <a:t> Élèves de niveau i l'année</a:t>
          </a:r>
          <a:r>
            <a:rPr lang="fr-FR" sz="800" baseline="0">
              <a:solidFill>
                <a:schemeClr val="dk1"/>
              </a:solidFill>
              <a:effectLst/>
              <a:latin typeface="Arial" panose="020B0604020202020204" pitchFamily="34" charset="0"/>
              <a:ea typeface="+mn-ea"/>
              <a:cs typeface="Arial" panose="020B0604020202020204" pitchFamily="34" charset="0"/>
            </a:rPr>
            <a:t> </a:t>
          </a:r>
          <a:r>
            <a:rPr lang="fr-FR" sz="800" i="1" baseline="0">
              <a:solidFill>
                <a:schemeClr val="dk1"/>
              </a:solidFill>
              <a:effectLst/>
              <a:latin typeface="Arial" panose="020B0604020202020204" pitchFamily="34" charset="0"/>
              <a:ea typeface="+mn-ea"/>
              <a:cs typeface="Arial" panose="020B0604020202020204" pitchFamily="34" charset="0"/>
            </a:rPr>
            <a:t>n-1</a:t>
          </a:r>
          <a:r>
            <a:rPr lang="fr-FR" sz="800" baseline="0">
              <a:solidFill>
                <a:schemeClr val="dk1"/>
              </a:solidFill>
              <a:effectLst/>
              <a:latin typeface="Arial" panose="020B0604020202020204" pitchFamily="34" charset="0"/>
              <a:ea typeface="+mn-ea"/>
              <a:cs typeface="Arial" panose="020B0604020202020204" pitchFamily="34" charset="0"/>
            </a:rPr>
            <a:t> de l'académie </a:t>
          </a:r>
          <a:r>
            <a:rPr lang="fr-FR" sz="800" i="1" baseline="0">
              <a:solidFill>
                <a:schemeClr val="dk1"/>
              </a:solidFill>
              <a:effectLst/>
              <a:latin typeface="Arial" panose="020B0604020202020204" pitchFamily="34" charset="0"/>
              <a:ea typeface="+mn-ea"/>
              <a:cs typeface="Arial" panose="020B0604020202020204" pitchFamily="34" charset="0"/>
            </a:rPr>
            <a:t>n-1</a:t>
          </a:r>
        </a:p>
        <a:p>
          <a:endParaRPr lang="fr-FR" sz="800">
            <a:solidFill>
              <a:schemeClr val="dk1"/>
            </a:solidFill>
            <a:effectLst/>
            <a:latin typeface="Arial" panose="020B0604020202020204" pitchFamily="34" charset="0"/>
            <a:ea typeface="+mn-ea"/>
            <a:cs typeface="Arial" panose="020B0604020202020204" pitchFamily="34" charset="0"/>
          </a:endParaRPr>
        </a:p>
        <a:p>
          <a:endParaRPr lang="fr-FR" sz="800" b="1">
            <a:solidFill>
              <a:schemeClr val="dk1"/>
            </a:solidFill>
            <a:effectLst/>
            <a:latin typeface="Arial" panose="020B0604020202020204" pitchFamily="34" charset="0"/>
            <a:ea typeface="+mn-ea"/>
            <a:cs typeface="Arial" panose="020B0604020202020204" pitchFamily="34" charset="0"/>
          </a:endParaRPr>
        </a:p>
        <a:p>
          <a:r>
            <a:rPr lang="fr-FR" sz="800" b="1">
              <a:solidFill>
                <a:schemeClr val="dk1"/>
              </a:solidFill>
              <a:effectLst/>
              <a:latin typeface="Arial" panose="020B0604020202020204" pitchFamily="34" charset="0"/>
              <a:ea typeface="+mn-ea"/>
              <a:cs typeface="Arial" panose="020B0604020202020204" pitchFamily="34" charset="0"/>
            </a:rPr>
            <a:t>Taux de redoublement des CM2 de l’académie </a:t>
          </a:r>
          <a:r>
            <a:rPr lang="fr-FR" sz="800" b="1" i="1">
              <a:solidFill>
                <a:schemeClr val="dk1"/>
              </a:solidFill>
              <a:effectLst/>
              <a:latin typeface="Arial" panose="020B0604020202020204" pitchFamily="34" charset="0"/>
              <a:ea typeface="+mn-ea"/>
              <a:cs typeface="Arial" panose="020B0604020202020204" pitchFamily="34" charset="0"/>
            </a:rPr>
            <a:t>n-1</a:t>
          </a:r>
          <a:r>
            <a:rPr lang="fr-FR" sz="800" b="1">
              <a:solidFill>
                <a:schemeClr val="dk1"/>
              </a:solidFill>
              <a:effectLst/>
              <a:latin typeface="Arial" panose="020B0604020202020204" pitchFamily="34" charset="0"/>
              <a:ea typeface="+mn-ea"/>
              <a:cs typeface="Arial" panose="020B0604020202020204" pitchFamily="34" charset="0"/>
            </a:rPr>
            <a:t> :</a:t>
          </a:r>
          <a:endParaRPr lang="fr-FR" sz="800">
            <a:solidFill>
              <a:schemeClr val="dk1"/>
            </a:solidFill>
            <a:effectLst/>
            <a:latin typeface="Arial" panose="020B0604020202020204" pitchFamily="34" charset="0"/>
            <a:ea typeface="+mn-ea"/>
            <a:cs typeface="Arial" panose="020B0604020202020204" pitchFamily="34" charset="0"/>
          </a:endParaRPr>
        </a:p>
        <a:p>
          <a:pPr algn="ctr"/>
          <a:r>
            <a:rPr lang="fr-FR" sz="800">
              <a:solidFill>
                <a:schemeClr val="dk1"/>
              </a:solidFill>
              <a:effectLst/>
              <a:latin typeface="Arial" panose="020B0604020202020204" pitchFamily="34" charset="0"/>
              <a:ea typeface="+mn-ea"/>
              <a:cs typeface="Arial" panose="020B0604020202020204" pitchFamily="34" charset="0"/>
            </a:rPr>
            <a:t> </a:t>
          </a:r>
        </a:p>
        <a:p>
          <a:pPr algn="ctr"/>
          <a:r>
            <a:rPr lang="fr-FR" sz="800">
              <a:solidFill>
                <a:schemeClr val="dk1"/>
              </a:solidFill>
              <a:effectLst/>
              <a:latin typeface="Arial" panose="020B0604020202020204" pitchFamily="34" charset="0"/>
              <a:ea typeface="+mn-ea"/>
              <a:cs typeface="Arial" panose="020B0604020202020204" pitchFamily="34" charset="0"/>
            </a:rPr>
            <a:t> Élèves scolarisés en CM2 </a:t>
          </a:r>
          <a:r>
            <a:rPr lang="fr-FR" sz="800" baseline="0">
              <a:solidFill>
                <a:schemeClr val="dk1"/>
              </a:solidFill>
              <a:effectLst/>
              <a:latin typeface="Arial" panose="020B0604020202020204" pitchFamily="34" charset="0"/>
              <a:ea typeface="+mn-ea"/>
              <a:cs typeface="Arial" panose="020B0604020202020204" pitchFamily="34" charset="0"/>
            </a:rPr>
            <a:t>pour les années scolaires </a:t>
          </a:r>
          <a:r>
            <a:rPr lang="fr-FR" sz="800" i="1" baseline="0">
              <a:solidFill>
                <a:schemeClr val="dk1"/>
              </a:solidFill>
              <a:effectLst/>
              <a:latin typeface="Arial" panose="020B0604020202020204" pitchFamily="34" charset="0"/>
              <a:ea typeface="+mn-ea"/>
              <a:cs typeface="Arial" panose="020B0604020202020204" pitchFamily="34" charset="0"/>
            </a:rPr>
            <a:t>n</a:t>
          </a:r>
          <a:r>
            <a:rPr lang="fr-FR" sz="800" baseline="0">
              <a:solidFill>
                <a:schemeClr val="dk1"/>
              </a:solidFill>
              <a:effectLst/>
              <a:latin typeface="Arial" panose="020B0604020202020204" pitchFamily="34" charset="0"/>
              <a:ea typeface="+mn-ea"/>
              <a:cs typeface="Arial" panose="020B0604020202020204" pitchFamily="34" charset="0"/>
            </a:rPr>
            <a:t> et </a:t>
          </a:r>
          <a:r>
            <a:rPr lang="fr-FR" sz="800" i="1" baseline="0">
              <a:solidFill>
                <a:schemeClr val="dk1"/>
              </a:solidFill>
              <a:effectLst/>
              <a:latin typeface="Arial" panose="020B0604020202020204" pitchFamily="34" charset="0"/>
              <a:ea typeface="+mn-ea"/>
              <a:cs typeface="Arial" panose="020B0604020202020204" pitchFamily="34" charset="0"/>
            </a:rPr>
            <a:t>n-1</a:t>
          </a:r>
          <a:r>
            <a:rPr lang="fr-FR" sz="800" baseline="0">
              <a:solidFill>
                <a:schemeClr val="dk1"/>
              </a:solidFill>
              <a:effectLst/>
              <a:latin typeface="Arial" panose="020B0604020202020204" pitchFamily="34" charset="0"/>
              <a:ea typeface="+mn-ea"/>
              <a:cs typeface="Arial" panose="020B0604020202020204" pitchFamily="34" charset="0"/>
            </a:rPr>
            <a:t>, présents dans l'académie </a:t>
          </a:r>
          <a:r>
            <a:rPr lang="fr-FR" sz="800" i="1" baseline="0">
              <a:solidFill>
                <a:schemeClr val="dk1"/>
              </a:solidFill>
              <a:effectLst/>
              <a:latin typeface="Arial" panose="020B0604020202020204" pitchFamily="34" charset="0"/>
              <a:ea typeface="+mn-ea"/>
              <a:cs typeface="Arial" panose="020B0604020202020204" pitchFamily="34" charset="0"/>
            </a:rPr>
            <a:t>n-1</a:t>
          </a:r>
          <a:r>
            <a:rPr lang="fr-FR" sz="800" baseline="0">
              <a:solidFill>
                <a:schemeClr val="dk1"/>
              </a:solidFill>
              <a:effectLst/>
              <a:latin typeface="Arial" panose="020B0604020202020204" pitchFamily="34" charset="0"/>
              <a:ea typeface="+mn-ea"/>
              <a:cs typeface="Arial" panose="020B0604020202020204" pitchFamily="34" charset="0"/>
            </a:rPr>
            <a:t> quelle que soit l'académie l'année </a:t>
          </a:r>
          <a:r>
            <a:rPr lang="fr-FR" sz="800" i="1" baseline="0">
              <a:solidFill>
                <a:schemeClr val="dk1"/>
              </a:solidFill>
              <a:effectLst/>
              <a:latin typeface="Arial" panose="020B0604020202020204" pitchFamily="34" charset="0"/>
              <a:ea typeface="+mn-ea"/>
              <a:cs typeface="Arial" panose="020B0604020202020204" pitchFamily="34" charset="0"/>
            </a:rPr>
            <a:t>n</a:t>
          </a:r>
          <a:endParaRPr lang="fr-FR" sz="800" i="1">
            <a:effectLst/>
            <a:latin typeface="Arial" panose="020B0604020202020204" pitchFamily="34" charset="0"/>
            <a:cs typeface="Arial" panose="020B0604020202020204" pitchFamily="34" charset="0"/>
          </a:endParaRPr>
        </a:p>
        <a:p>
          <a:pPr algn="ctr"/>
          <a:r>
            <a:rPr lang="fr-FR" sz="800" baseline="0">
              <a:solidFill>
                <a:schemeClr val="dk1"/>
              </a:solidFill>
              <a:effectLst/>
              <a:latin typeface="Arial" panose="020B0604020202020204" pitchFamily="34" charset="0"/>
              <a:ea typeface="+mn-ea"/>
              <a:cs typeface="Arial" panose="020B0604020202020204" pitchFamily="34" charset="0"/>
            </a:rPr>
            <a:t>----------------------------------------------------------------------------------------------------------------------------------------------------------------------------------</a:t>
          </a:r>
          <a:endParaRPr lang="fr-FR" sz="800">
            <a:effectLst/>
            <a:latin typeface="Arial" panose="020B0604020202020204" pitchFamily="34" charset="0"/>
            <a:cs typeface="Arial" panose="020B0604020202020204" pitchFamily="34" charset="0"/>
          </a:endParaRPr>
        </a:p>
        <a:p>
          <a:pPr algn="ctr"/>
          <a:r>
            <a:rPr lang="fr-FR" sz="800">
              <a:solidFill>
                <a:schemeClr val="dk1"/>
              </a:solidFill>
              <a:effectLst/>
              <a:latin typeface="Arial" panose="020B0604020202020204" pitchFamily="34" charset="0"/>
              <a:ea typeface="+mn-ea"/>
              <a:cs typeface="Arial" panose="020B0604020202020204" pitchFamily="34" charset="0"/>
            </a:rPr>
            <a:t> Élèves scolarisés</a:t>
          </a:r>
          <a:r>
            <a:rPr lang="fr-FR" sz="800" baseline="0">
              <a:solidFill>
                <a:schemeClr val="dk1"/>
              </a:solidFill>
              <a:effectLst/>
              <a:latin typeface="Arial" panose="020B0604020202020204" pitchFamily="34" charset="0"/>
              <a:ea typeface="+mn-ea"/>
              <a:cs typeface="Arial" panose="020B0604020202020204" pitchFamily="34" charset="0"/>
            </a:rPr>
            <a:t> en CM2</a:t>
          </a:r>
          <a:r>
            <a:rPr lang="fr-FR" sz="800">
              <a:solidFill>
                <a:schemeClr val="dk1"/>
              </a:solidFill>
              <a:effectLst/>
              <a:latin typeface="Arial" panose="020B0604020202020204" pitchFamily="34" charset="0"/>
              <a:ea typeface="+mn-ea"/>
              <a:cs typeface="Arial" panose="020B0604020202020204" pitchFamily="34" charset="0"/>
            </a:rPr>
            <a:t> l'année</a:t>
          </a:r>
          <a:r>
            <a:rPr lang="fr-FR" sz="800" baseline="0">
              <a:solidFill>
                <a:schemeClr val="dk1"/>
              </a:solidFill>
              <a:effectLst/>
              <a:latin typeface="Arial" panose="020B0604020202020204" pitchFamily="34" charset="0"/>
              <a:ea typeface="+mn-ea"/>
              <a:cs typeface="Arial" panose="020B0604020202020204" pitchFamily="34" charset="0"/>
            </a:rPr>
            <a:t> </a:t>
          </a:r>
          <a:r>
            <a:rPr lang="fr-FR" sz="800" i="1" baseline="0">
              <a:solidFill>
                <a:schemeClr val="dk1"/>
              </a:solidFill>
              <a:effectLst/>
              <a:latin typeface="Arial" panose="020B0604020202020204" pitchFamily="34" charset="0"/>
              <a:ea typeface="+mn-ea"/>
              <a:cs typeface="Arial" panose="020B0604020202020204" pitchFamily="34" charset="0"/>
            </a:rPr>
            <a:t>n</a:t>
          </a:r>
          <a:r>
            <a:rPr lang="fr-FR" sz="800" baseline="0">
              <a:solidFill>
                <a:schemeClr val="dk1"/>
              </a:solidFill>
              <a:effectLst/>
              <a:latin typeface="Arial" panose="020B0604020202020204" pitchFamily="34" charset="0"/>
              <a:ea typeface="+mn-ea"/>
              <a:cs typeface="Arial" panose="020B0604020202020204" pitchFamily="34" charset="0"/>
            </a:rPr>
            <a:t> dans l'académie </a:t>
          </a:r>
          <a:r>
            <a:rPr lang="fr-FR" sz="800" i="1" baseline="0">
              <a:solidFill>
                <a:schemeClr val="dk1"/>
              </a:solidFill>
              <a:effectLst/>
              <a:latin typeface="Arial" panose="020B0604020202020204" pitchFamily="34" charset="0"/>
              <a:ea typeface="+mn-ea"/>
              <a:cs typeface="Arial" panose="020B0604020202020204" pitchFamily="34" charset="0"/>
            </a:rPr>
            <a:t>n-1</a:t>
          </a:r>
          <a:endParaRPr lang="fr-FR" sz="800" i="1">
            <a:effectLst/>
            <a:latin typeface="Arial" panose="020B0604020202020204" pitchFamily="34" charset="0"/>
            <a:cs typeface="Arial" panose="020B0604020202020204" pitchFamily="34" charset="0"/>
          </a:endParaRPr>
        </a:p>
        <a:p>
          <a:endParaRPr lang="fr-FR"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57150</xdr:colOff>
      <xdr:row>1</xdr:row>
      <xdr:rowOff>85725</xdr:rowOff>
    </xdr:from>
    <xdr:to>
      <xdr:col>6</xdr:col>
      <xdr:colOff>85725</xdr:colOff>
      <xdr:row>12</xdr:row>
      <xdr:rowOff>71438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workbookViewId="0">
      <selection activeCell="A19" sqref="A19"/>
    </sheetView>
  </sheetViews>
  <sheetFormatPr baseColWidth="10" defaultRowHeight="11.25" x14ac:dyDescent="0.2"/>
  <cols>
    <col min="1" max="1" width="13.5703125" style="27" customWidth="1"/>
    <col min="2" max="3" width="9.5703125" style="27" bestFit="1" customWidth="1"/>
    <col min="4" max="4" width="8.5703125" style="27" bestFit="1" customWidth="1"/>
    <col min="5" max="5" width="5.140625" style="27" bestFit="1" customWidth="1"/>
    <col min="6" max="7" width="9.5703125" style="27" bestFit="1" customWidth="1"/>
    <col min="8" max="8" width="8.5703125" style="27" bestFit="1" customWidth="1"/>
    <col min="9" max="9" width="5.140625" style="27" bestFit="1" customWidth="1"/>
    <col min="10" max="11" width="9.5703125" style="27" bestFit="1" customWidth="1"/>
    <col min="12" max="12" width="8.5703125" style="27" bestFit="1" customWidth="1"/>
    <col min="13" max="13" width="5.140625" style="27" bestFit="1" customWidth="1"/>
    <col min="14" max="16384" width="11.42578125" style="27"/>
  </cols>
  <sheetData>
    <row r="1" spans="1:13" ht="12" thickBot="1" x14ac:dyDescent="0.25">
      <c r="A1" s="26" t="s">
        <v>328</v>
      </c>
    </row>
    <row r="2" spans="1:13" ht="12" thickTop="1" x14ac:dyDescent="0.2">
      <c r="A2" s="251" t="s">
        <v>95</v>
      </c>
      <c r="B2" s="253" t="s">
        <v>0</v>
      </c>
      <c r="C2" s="253"/>
      <c r="D2" s="253"/>
      <c r="E2" s="254"/>
      <c r="F2" s="255" t="s">
        <v>1</v>
      </c>
      <c r="G2" s="253"/>
      <c r="H2" s="253"/>
      <c r="I2" s="256"/>
      <c r="J2" s="257" t="s">
        <v>2</v>
      </c>
      <c r="K2" s="253"/>
      <c r="L2" s="253"/>
      <c r="M2" s="253"/>
    </row>
    <row r="3" spans="1:13" x14ac:dyDescent="0.2">
      <c r="A3" s="252"/>
      <c r="B3" s="258" t="s">
        <v>98</v>
      </c>
      <c r="C3" s="258"/>
      <c r="D3" s="258" t="s">
        <v>99</v>
      </c>
      <c r="E3" s="259"/>
      <c r="F3" s="260" t="s">
        <v>98</v>
      </c>
      <c r="G3" s="258"/>
      <c r="H3" s="258" t="s">
        <v>99</v>
      </c>
      <c r="I3" s="261"/>
      <c r="J3" s="262" t="s">
        <v>98</v>
      </c>
      <c r="K3" s="258"/>
      <c r="L3" s="258" t="s">
        <v>99</v>
      </c>
      <c r="M3" s="258"/>
    </row>
    <row r="4" spans="1:13" x14ac:dyDescent="0.2">
      <c r="A4" s="252"/>
      <c r="B4" s="29" t="s">
        <v>96</v>
      </c>
      <c r="C4" s="30" t="s">
        <v>97</v>
      </c>
      <c r="D4" s="29" t="s">
        <v>100</v>
      </c>
      <c r="E4" s="49" t="s">
        <v>101</v>
      </c>
      <c r="F4" s="63" t="s">
        <v>96</v>
      </c>
      <c r="G4" s="30" t="s">
        <v>97</v>
      </c>
      <c r="H4" s="29" t="s">
        <v>100</v>
      </c>
      <c r="I4" s="64" t="s">
        <v>101</v>
      </c>
      <c r="J4" s="56" t="s">
        <v>96</v>
      </c>
      <c r="K4" s="30" t="s">
        <v>97</v>
      </c>
      <c r="L4" s="29" t="s">
        <v>100</v>
      </c>
      <c r="M4" s="29" t="s">
        <v>101</v>
      </c>
    </row>
    <row r="5" spans="1:13" x14ac:dyDescent="0.2">
      <c r="A5" s="31" t="s">
        <v>3</v>
      </c>
      <c r="B5" s="32">
        <v>73239</v>
      </c>
      <c r="C5" s="32">
        <v>76163</v>
      </c>
      <c r="D5" s="32">
        <v>2924</v>
      </c>
      <c r="E5" s="50">
        <f>D5/B5*100</f>
        <v>3.9924084162809432</v>
      </c>
      <c r="F5" s="65">
        <v>20345</v>
      </c>
      <c r="G5" s="32">
        <v>20393</v>
      </c>
      <c r="H5" s="32">
        <v>48</v>
      </c>
      <c r="I5" s="66">
        <f>H5/F5*100</f>
        <v>0.2359302039813222</v>
      </c>
      <c r="J5" s="57">
        <v>93584</v>
      </c>
      <c r="K5" s="32">
        <v>96556</v>
      </c>
      <c r="L5" s="32">
        <v>2972</v>
      </c>
      <c r="M5" s="33">
        <f>L5/J5*100</f>
        <v>3.1757565395794156</v>
      </c>
    </row>
    <row r="6" spans="1:13" x14ac:dyDescent="0.2">
      <c r="A6" s="34" t="s">
        <v>4</v>
      </c>
      <c r="B6" s="35">
        <v>703071</v>
      </c>
      <c r="C6" s="35">
        <v>690356</v>
      </c>
      <c r="D6" s="35">
        <v>-12715</v>
      </c>
      <c r="E6" s="51">
        <f t="shared" ref="E6:E18" si="0">D6/B6*100</f>
        <v>-1.8084944479291567</v>
      </c>
      <c r="F6" s="67">
        <v>96730</v>
      </c>
      <c r="G6" s="35">
        <v>97909</v>
      </c>
      <c r="H6" s="35">
        <v>1179</v>
      </c>
      <c r="I6" s="68">
        <f t="shared" ref="I6:I18" si="1">H6/F6*100</f>
        <v>1.2188566111857748</v>
      </c>
      <c r="J6" s="58">
        <v>799801</v>
      </c>
      <c r="K6" s="35">
        <v>788265</v>
      </c>
      <c r="L6" s="35">
        <v>-11536</v>
      </c>
      <c r="M6" s="36">
        <f t="shared" ref="M6:M18" si="2">L6/J6*100</f>
        <v>-1.4423587867482035</v>
      </c>
    </row>
    <row r="7" spans="1:13" x14ac:dyDescent="0.2">
      <c r="A7" s="34" t="s">
        <v>5</v>
      </c>
      <c r="B7" s="35">
        <v>723924</v>
      </c>
      <c r="C7" s="35">
        <v>718492</v>
      </c>
      <c r="D7" s="35">
        <v>-5432</v>
      </c>
      <c r="E7" s="51">
        <f t="shared" si="0"/>
        <v>-0.75035500964189605</v>
      </c>
      <c r="F7" s="67">
        <v>99281</v>
      </c>
      <c r="G7" s="35">
        <v>101319</v>
      </c>
      <c r="H7" s="35">
        <v>2038</v>
      </c>
      <c r="I7" s="68">
        <f t="shared" si="1"/>
        <v>2.0527593396520984</v>
      </c>
      <c r="J7" s="58">
        <v>823205</v>
      </c>
      <c r="K7" s="35">
        <v>819811</v>
      </c>
      <c r="L7" s="35">
        <v>-3394</v>
      </c>
      <c r="M7" s="36">
        <f t="shared" si="2"/>
        <v>-0.41229098462715852</v>
      </c>
    </row>
    <row r="8" spans="1:13" x14ac:dyDescent="0.2">
      <c r="A8" s="34" t="s">
        <v>6</v>
      </c>
      <c r="B8" s="35">
        <v>744892</v>
      </c>
      <c r="C8" s="35">
        <v>731797</v>
      </c>
      <c r="D8" s="35">
        <v>-13095</v>
      </c>
      <c r="E8" s="51">
        <f t="shared" si="0"/>
        <v>-1.7579729678933322</v>
      </c>
      <c r="F8" s="67">
        <v>102118</v>
      </c>
      <c r="G8" s="35">
        <v>103025</v>
      </c>
      <c r="H8" s="35">
        <v>907</v>
      </c>
      <c r="I8" s="68">
        <f t="shared" si="1"/>
        <v>0.88818817446483478</v>
      </c>
      <c r="J8" s="58">
        <v>847010</v>
      </c>
      <c r="K8" s="35">
        <v>834822</v>
      </c>
      <c r="L8" s="35">
        <v>-12188</v>
      </c>
      <c r="M8" s="36">
        <f t="shared" si="2"/>
        <v>-1.4389440502473407</v>
      </c>
    </row>
    <row r="9" spans="1:13" x14ac:dyDescent="0.2">
      <c r="A9" s="37" t="s">
        <v>7</v>
      </c>
      <c r="B9" s="38">
        <v>2245126</v>
      </c>
      <c r="C9" s="38">
        <v>2216808</v>
      </c>
      <c r="D9" s="38">
        <v>-28318</v>
      </c>
      <c r="E9" s="52">
        <f t="shared" si="0"/>
        <v>-1.2613100556494379</v>
      </c>
      <c r="F9" s="69">
        <v>318474</v>
      </c>
      <c r="G9" s="38">
        <v>322646</v>
      </c>
      <c r="H9" s="38">
        <v>4172</v>
      </c>
      <c r="I9" s="70">
        <f t="shared" si="1"/>
        <v>1.309997048424675</v>
      </c>
      <c r="J9" s="59">
        <v>2563600</v>
      </c>
      <c r="K9" s="38">
        <v>2539454</v>
      </c>
      <c r="L9" s="38">
        <v>-24146</v>
      </c>
      <c r="M9" s="39">
        <f t="shared" si="2"/>
        <v>-0.94187860820720859</v>
      </c>
    </row>
    <row r="10" spans="1:13" x14ac:dyDescent="0.2">
      <c r="A10" s="40" t="s">
        <v>8</v>
      </c>
      <c r="B10" s="41">
        <v>733365</v>
      </c>
      <c r="C10" s="41">
        <v>734998</v>
      </c>
      <c r="D10" s="41">
        <v>1633</v>
      </c>
      <c r="E10" s="53">
        <f t="shared" si="0"/>
        <v>0.22267220279124311</v>
      </c>
      <c r="F10" s="71">
        <v>115364</v>
      </c>
      <c r="G10" s="41">
        <v>116953</v>
      </c>
      <c r="H10" s="41">
        <v>1589</v>
      </c>
      <c r="I10" s="72">
        <f t="shared" si="1"/>
        <v>1.3773794251239555</v>
      </c>
      <c r="J10" s="60">
        <v>848729</v>
      </c>
      <c r="K10" s="41">
        <v>851951</v>
      </c>
      <c r="L10" s="41">
        <v>3222</v>
      </c>
      <c r="M10" s="42">
        <f t="shared" si="2"/>
        <v>0.37962647676702455</v>
      </c>
    </row>
    <row r="11" spans="1:13" x14ac:dyDescent="0.2">
      <c r="A11" s="43" t="s">
        <v>9</v>
      </c>
      <c r="B11" s="35">
        <v>734734</v>
      </c>
      <c r="C11" s="35">
        <v>725372</v>
      </c>
      <c r="D11" s="35">
        <v>-9362</v>
      </c>
      <c r="E11" s="51">
        <f t="shared" si="0"/>
        <v>-1.2742026366004566</v>
      </c>
      <c r="F11" s="67">
        <v>117968</v>
      </c>
      <c r="G11" s="35">
        <v>118767</v>
      </c>
      <c r="H11" s="35">
        <v>799</v>
      </c>
      <c r="I11" s="68">
        <f t="shared" si="1"/>
        <v>0.6773023192730232</v>
      </c>
      <c r="J11" s="58">
        <v>852702</v>
      </c>
      <c r="K11" s="35">
        <v>844139</v>
      </c>
      <c r="L11" s="35">
        <v>-8563</v>
      </c>
      <c r="M11" s="36">
        <f t="shared" si="2"/>
        <v>-1.0042195280414494</v>
      </c>
    </row>
    <row r="12" spans="1:13" x14ac:dyDescent="0.2">
      <c r="A12" s="43" t="s">
        <v>10</v>
      </c>
      <c r="B12" s="35">
        <v>717921</v>
      </c>
      <c r="C12" s="35">
        <v>726836</v>
      </c>
      <c r="D12" s="35">
        <v>8915</v>
      </c>
      <c r="E12" s="51">
        <f t="shared" si="0"/>
        <v>1.24178008443826</v>
      </c>
      <c r="F12" s="67">
        <v>118460</v>
      </c>
      <c r="G12" s="35">
        <v>121672</v>
      </c>
      <c r="H12" s="35">
        <v>3212</v>
      </c>
      <c r="I12" s="68">
        <f t="shared" si="1"/>
        <v>2.7114637852439643</v>
      </c>
      <c r="J12" s="58">
        <v>836381</v>
      </c>
      <c r="K12" s="35">
        <v>848508</v>
      </c>
      <c r="L12" s="35">
        <v>12127</v>
      </c>
      <c r="M12" s="36">
        <f t="shared" si="2"/>
        <v>1.4499372893454059</v>
      </c>
    </row>
    <row r="13" spans="1:13" x14ac:dyDescent="0.2">
      <c r="A13" s="43" t="s">
        <v>11</v>
      </c>
      <c r="B13" s="35">
        <v>713281</v>
      </c>
      <c r="C13" s="35">
        <v>711555</v>
      </c>
      <c r="D13" s="35">
        <v>-1726</v>
      </c>
      <c r="E13" s="51">
        <f t="shared" si="0"/>
        <v>-0.24198036958786229</v>
      </c>
      <c r="F13" s="67">
        <v>123105</v>
      </c>
      <c r="G13" s="35">
        <v>123238</v>
      </c>
      <c r="H13" s="35">
        <v>133</v>
      </c>
      <c r="I13" s="68">
        <f t="shared" si="1"/>
        <v>0.10803785386458716</v>
      </c>
      <c r="J13" s="58">
        <v>836386</v>
      </c>
      <c r="K13" s="35">
        <v>834793</v>
      </c>
      <c r="L13" s="35">
        <v>-1593</v>
      </c>
      <c r="M13" s="36">
        <f t="shared" si="2"/>
        <v>-0.19046229850810512</v>
      </c>
    </row>
    <row r="14" spans="1:13" x14ac:dyDescent="0.2">
      <c r="A14" s="43" t="s">
        <v>12</v>
      </c>
      <c r="B14" s="35">
        <v>695402</v>
      </c>
      <c r="C14" s="35">
        <v>711030</v>
      </c>
      <c r="D14" s="35">
        <v>15628</v>
      </c>
      <c r="E14" s="51">
        <f t="shared" si="0"/>
        <v>2.2473331972010433</v>
      </c>
      <c r="F14" s="67">
        <v>123353</v>
      </c>
      <c r="G14" s="35">
        <v>127107</v>
      </c>
      <c r="H14" s="35">
        <v>3754</v>
      </c>
      <c r="I14" s="68">
        <f t="shared" si="1"/>
        <v>3.0432985010498328</v>
      </c>
      <c r="J14" s="58">
        <v>818755</v>
      </c>
      <c r="K14" s="35">
        <v>838137</v>
      </c>
      <c r="L14" s="35">
        <v>19382</v>
      </c>
      <c r="M14" s="36">
        <f t="shared" si="2"/>
        <v>2.3672527190673645</v>
      </c>
    </row>
    <row r="15" spans="1:13" x14ac:dyDescent="0.2">
      <c r="A15" s="44" t="s">
        <v>13</v>
      </c>
      <c r="B15" s="45">
        <v>3594703</v>
      </c>
      <c r="C15" s="45">
        <v>3609791</v>
      </c>
      <c r="D15" s="45">
        <v>15088</v>
      </c>
      <c r="E15" s="54">
        <f t="shared" si="0"/>
        <v>0.41972869524964929</v>
      </c>
      <c r="F15" s="73">
        <v>598250</v>
      </c>
      <c r="G15" s="45">
        <v>607737</v>
      </c>
      <c r="H15" s="45">
        <v>9487</v>
      </c>
      <c r="I15" s="74">
        <f t="shared" si="1"/>
        <v>1.585791893021312</v>
      </c>
      <c r="J15" s="61">
        <v>4192953</v>
      </c>
      <c r="K15" s="45">
        <v>4217528</v>
      </c>
      <c r="L15" s="45">
        <v>24575</v>
      </c>
      <c r="M15" s="46">
        <f t="shared" si="2"/>
        <v>0.58610244379080811</v>
      </c>
    </row>
    <row r="16" spans="1:13" x14ac:dyDescent="0.2">
      <c r="A16" s="183" t="s">
        <v>329</v>
      </c>
      <c r="B16" s="184">
        <v>5839829</v>
      </c>
      <c r="C16" s="184">
        <v>5826599</v>
      </c>
      <c r="D16" s="184">
        <v>-13230</v>
      </c>
      <c r="E16" s="225">
        <f t="shared" si="0"/>
        <v>-0.22654772939413123</v>
      </c>
      <c r="F16" s="226">
        <v>916724</v>
      </c>
      <c r="G16" s="184">
        <v>930383</v>
      </c>
      <c r="H16" s="184">
        <v>13659</v>
      </c>
      <c r="I16" s="227">
        <f t="shared" si="1"/>
        <v>1.4899795358253956</v>
      </c>
      <c r="J16" s="228">
        <v>6756553</v>
      </c>
      <c r="K16" s="184">
        <v>6756982</v>
      </c>
      <c r="L16" s="184">
        <v>429</v>
      </c>
      <c r="M16" s="229">
        <f t="shared" si="2"/>
        <v>6.3493914722492365E-3</v>
      </c>
    </row>
    <row r="17" spans="1:13" x14ac:dyDescent="0.2">
      <c r="A17" s="43" t="s">
        <v>14</v>
      </c>
      <c r="B17" s="35">
        <v>45441</v>
      </c>
      <c r="C17" s="35">
        <v>46206</v>
      </c>
      <c r="D17" s="35">
        <v>765</v>
      </c>
      <c r="E17" s="51">
        <f t="shared" si="0"/>
        <v>1.6835016835016834</v>
      </c>
      <c r="F17" s="67">
        <v>3249</v>
      </c>
      <c r="G17" s="35">
        <v>3236</v>
      </c>
      <c r="H17" s="35">
        <v>-13</v>
      </c>
      <c r="I17" s="68">
        <f t="shared" si="1"/>
        <v>-0.40012311480455526</v>
      </c>
      <c r="J17" s="58">
        <v>48690</v>
      </c>
      <c r="K17" s="35">
        <v>49442</v>
      </c>
      <c r="L17" s="35">
        <v>752</v>
      </c>
      <c r="M17" s="36">
        <f t="shared" si="2"/>
        <v>1.5444649825426167</v>
      </c>
    </row>
    <row r="18" spans="1:13" x14ac:dyDescent="0.2">
      <c r="A18" s="158" t="s">
        <v>16</v>
      </c>
      <c r="B18" s="159">
        <v>5885270</v>
      </c>
      <c r="C18" s="159">
        <v>5872805</v>
      </c>
      <c r="D18" s="159">
        <v>-12465</v>
      </c>
      <c r="E18" s="160">
        <f t="shared" si="0"/>
        <v>-0.21179996839567261</v>
      </c>
      <c r="F18" s="161">
        <v>919973</v>
      </c>
      <c r="G18" s="159">
        <v>933619</v>
      </c>
      <c r="H18" s="159">
        <v>13646</v>
      </c>
      <c r="I18" s="162">
        <f t="shared" si="1"/>
        <v>1.4833044013248216</v>
      </c>
      <c r="J18" s="163">
        <v>6805243</v>
      </c>
      <c r="K18" s="159">
        <v>6806424</v>
      </c>
      <c r="L18" s="159">
        <v>1181</v>
      </c>
      <c r="M18" s="164">
        <f t="shared" si="2"/>
        <v>1.7354266409002589E-2</v>
      </c>
    </row>
    <row r="19" spans="1:13" x14ac:dyDescent="0.2">
      <c r="A19" s="47" t="s">
        <v>15</v>
      </c>
      <c r="B19" s="48">
        <v>0.86481408525749903</v>
      </c>
      <c r="C19" s="48">
        <v>0.86283267101785022</v>
      </c>
      <c r="D19" s="48"/>
      <c r="E19" s="55"/>
      <c r="F19" s="75">
        <v>0.13518591474250075</v>
      </c>
      <c r="G19" s="48">
        <v>0.13716732898214981</v>
      </c>
      <c r="H19" s="48"/>
      <c r="I19" s="76"/>
      <c r="J19" s="62">
        <v>1</v>
      </c>
      <c r="K19" s="48">
        <v>1</v>
      </c>
      <c r="L19" s="48"/>
      <c r="M19" s="48"/>
    </row>
    <row r="20" spans="1:13" ht="27" customHeight="1" x14ac:dyDescent="0.2">
      <c r="A20" s="247" t="s">
        <v>330</v>
      </c>
      <c r="B20" s="247"/>
      <c r="C20" s="247"/>
      <c r="D20" s="247"/>
      <c r="E20" s="247"/>
      <c r="F20" s="247"/>
      <c r="G20" s="247"/>
      <c r="H20" s="247"/>
      <c r="I20" s="247"/>
      <c r="J20" s="247"/>
      <c r="K20" s="247"/>
      <c r="L20" s="248"/>
      <c r="M20" s="248"/>
    </row>
    <row r="21" spans="1:13" ht="12" thickBot="1" x14ac:dyDescent="0.25">
      <c r="A21" s="249" t="s">
        <v>331</v>
      </c>
      <c r="B21" s="249"/>
      <c r="C21" s="249"/>
      <c r="D21" s="249"/>
      <c r="E21" s="249"/>
      <c r="F21" s="249"/>
      <c r="G21" s="249"/>
      <c r="H21" s="249"/>
      <c r="I21" s="249"/>
      <c r="J21" s="249"/>
      <c r="K21" s="249"/>
      <c r="L21" s="250"/>
      <c r="M21" s="250"/>
    </row>
  </sheetData>
  <mergeCells count="12">
    <mergeCell ref="A20:M20"/>
    <mergeCell ref="A21:M21"/>
    <mergeCell ref="A2:A4"/>
    <mergeCell ref="B2:E2"/>
    <mergeCell ref="F2:I2"/>
    <mergeCell ref="J2:M2"/>
    <mergeCell ref="B3:C3"/>
    <mergeCell ref="D3:E3"/>
    <mergeCell ref="F3:G3"/>
    <mergeCell ref="H3:I3"/>
    <mergeCell ref="J3:K3"/>
    <mergeCell ref="L3:M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selection activeCell="H9" sqref="H9"/>
    </sheetView>
  </sheetViews>
  <sheetFormatPr baseColWidth="10" defaultRowHeight="15" x14ac:dyDescent="0.25"/>
  <sheetData>
    <row r="1" spans="1:7" x14ac:dyDescent="0.25">
      <c r="A1" s="338" t="s">
        <v>388</v>
      </c>
      <c r="B1" s="339"/>
      <c r="C1" s="339"/>
      <c r="D1" s="339"/>
      <c r="E1" s="339"/>
      <c r="F1" s="339"/>
      <c r="G1" s="339"/>
    </row>
    <row r="2" spans="1:7" x14ac:dyDescent="0.25">
      <c r="A2" s="339"/>
      <c r="B2" s="339"/>
      <c r="C2" s="339"/>
      <c r="D2" s="339"/>
      <c r="E2" s="339"/>
      <c r="F2" s="339"/>
      <c r="G2" s="339"/>
    </row>
    <row r="3" spans="1:7" ht="6" customHeight="1" x14ac:dyDescent="0.25"/>
    <row r="4" spans="1:7" x14ac:dyDescent="0.25">
      <c r="A4" s="340" t="s">
        <v>389</v>
      </c>
      <c r="B4" s="264"/>
      <c r="C4" s="264"/>
      <c r="D4" s="264"/>
      <c r="E4" s="264"/>
      <c r="F4" s="264"/>
      <c r="G4" s="264"/>
    </row>
    <row r="5" spans="1:7" x14ac:dyDescent="0.25">
      <c r="A5" s="264"/>
      <c r="B5" s="264"/>
      <c r="C5" s="264"/>
      <c r="D5" s="264"/>
      <c r="E5" s="264"/>
      <c r="F5" s="264"/>
      <c r="G5" s="264"/>
    </row>
    <row r="6" spans="1:7" ht="25.5" customHeight="1" x14ac:dyDescent="0.25">
      <c r="A6" s="264"/>
      <c r="B6" s="264"/>
      <c r="C6" s="264"/>
      <c r="D6" s="264"/>
      <c r="E6" s="264"/>
      <c r="F6" s="264"/>
      <c r="G6" s="264"/>
    </row>
    <row r="7" spans="1:7" x14ac:dyDescent="0.25">
      <c r="A7" s="340" t="s">
        <v>390</v>
      </c>
      <c r="B7" s="264"/>
      <c r="C7" s="264"/>
      <c r="D7" s="264"/>
      <c r="E7" s="264"/>
      <c r="F7" s="264"/>
      <c r="G7" s="264"/>
    </row>
    <row r="8" spans="1:7" x14ac:dyDescent="0.25">
      <c r="A8" s="264"/>
      <c r="B8" s="264"/>
      <c r="C8" s="264"/>
      <c r="D8" s="264"/>
      <c r="E8" s="264"/>
      <c r="F8" s="264"/>
      <c r="G8" s="264"/>
    </row>
    <row r="9" spans="1:7" x14ac:dyDescent="0.25">
      <c r="A9" s="264"/>
      <c r="B9" s="264"/>
      <c r="C9" s="264"/>
      <c r="D9" s="264"/>
      <c r="E9" s="264"/>
      <c r="F9" s="264"/>
      <c r="G9" s="264"/>
    </row>
    <row r="10" spans="1:7" x14ac:dyDescent="0.25">
      <c r="A10" s="264"/>
      <c r="B10" s="264"/>
      <c r="C10" s="264"/>
      <c r="D10" s="264"/>
      <c r="E10" s="264"/>
      <c r="F10" s="264"/>
      <c r="G10" s="264"/>
    </row>
    <row r="11" spans="1:7" x14ac:dyDescent="0.25">
      <c r="A11" s="341" t="s">
        <v>391</v>
      </c>
      <c r="B11" s="337"/>
      <c r="C11" s="337"/>
      <c r="D11" s="337"/>
      <c r="E11" s="337"/>
      <c r="F11" s="337"/>
      <c r="G11" s="337"/>
    </row>
    <row r="12" spans="1:7" ht="5.25" customHeight="1" x14ac:dyDescent="0.25"/>
    <row r="13" spans="1:7" x14ac:dyDescent="0.25">
      <c r="A13" s="336" t="s">
        <v>392</v>
      </c>
      <c r="B13" s="337"/>
      <c r="C13" s="337"/>
      <c r="D13" s="337"/>
      <c r="E13" s="337"/>
      <c r="F13" s="337"/>
      <c r="G13" s="337"/>
    </row>
    <row r="14" spans="1:7" x14ac:dyDescent="0.25">
      <c r="A14" s="335" t="s">
        <v>393</v>
      </c>
      <c r="B14" s="264"/>
      <c r="C14" s="264"/>
      <c r="D14" s="264"/>
      <c r="E14" s="264"/>
      <c r="F14" s="264"/>
      <c r="G14" s="264"/>
    </row>
    <row r="15" spans="1:7" x14ac:dyDescent="0.25">
      <c r="A15" s="264"/>
      <c r="B15" s="264"/>
      <c r="C15" s="264"/>
      <c r="D15" s="264"/>
      <c r="E15" s="264"/>
      <c r="F15" s="264"/>
      <c r="G15" s="264"/>
    </row>
    <row r="16" spans="1:7" x14ac:dyDescent="0.25">
      <c r="A16" s="264"/>
      <c r="B16" s="264"/>
      <c r="C16" s="264"/>
      <c r="D16" s="264"/>
      <c r="E16" s="264"/>
      <c r="F16" s="264"/>
      <c r="G16" s="264"/>
    </row>
    <row r="17" spans="1:7" x14ac:dyDescent="0.25">
      <c r="A17" s="335" t="s">
        <v>394</v>
      </c>
      <c r="B17" s="264"/>
      <c r="C17" s="264"/>
      <c r="D17" s="264"/>
      <c r="E17" s="264"/>
      <c r="F17" s="264"/>
      <c r="G17" s="264"/>
    </row>
    <row r="18" spans="1:7" x14ac:dyDescent="0.25">
      <c r="A18" s="264"/>
      <c r="B18" s="264"/>
      <c r="C18" s="264"/>
      <c r="D18" s="264"/>
      <c r="E18" s="264"/>
      <c r="F18" s="264"/>
      <c r="G18" s="264"/>
    </row>
    <row r="19" spans="1:7" x14ac:dyDescent="0.25">
      <c r="A19" s="264"/>
      <c r="B19" s="264"/>
      <c r="C19" s="264"/>
      <c r="D19" s="264"/>
      <c r="E19" s="264"/>
      <c r="F19" s="264"/>
      <c r="G19" s="264"/>
    </row>
    <row r="20" spans="1:7" x14ac:dyDescent="0.25">
      <c r="A20" s="264"/>
      <c r="B20" s="264"/>
      <c r="C20" s="264"/>
      <c r="D20" s="264"/>
      <c r="E20" s="264"/>
      <c r="F20" s="264"/>
      <c r="G20" s="264"/>
    </row>
    <row r="21" spans="1:7" x14ac:dyDescent="0.25">
      <c r="A21" s="264"/>
      <c r="B21" s="264"/>
      <c r="C21" s="264"/>
      <c r="D21" s="264"/>
      <c r="E21" s="264"/>
      <c r="F21" s="264"/>
      <c r="G21" s="264"/>
    </row>
    <row r="22" spans="1:7" x14ac:dyDescent="0.25">
      <c r="A22" s="335" t="s">
        <v>395</v>
      </c>
      <c r="B22" s="264"/>
      <c r="C22" s="264"/>
      <c r="D22" s="264"/>
      <c r="E22" s="264"/>
      <c r="F22" s="264"/>
      <c r="G22" s="264"/>
    </row>
    <row r="23" spans="1:7" x14ac:dyDescent="0.25">
      <c r="A23" s="264"/>
      <c r="B23" s="264"/>
      <c r="C23" s="264"/>
      <c r="D23" s="264"/>
      <c r="E23" s="264"/>
      <c r="F23" s="264"/>
      <c r="G23" s="264"/>
    </row>
    <row r="24" spans="1:7" x14ac:dyDescent="0.25">
      <c r="A24" s="336" t="s">
        <v>396</v>
      </c>
      <c r="B24" s="337"/>
      <c r="C24" s="337"/>
      <c r="D24" s="337"/>
      <c r="E24" s="337"/>
      <c r="F24" s="337"/>
      <c r="G24" s="337"/>
    </row>
    <row r="25" spans="1:7" x14ac:dyDescent="0.25">
      <c r="A25" s="335" t="s">
        <v>397</v>
      </c>
      <c r="B25" s="264"/>
      <c r="C25" s="264"/>
      <c r="D25" s="264"/>
      <c r="E25" s="264"/>
      <c r="F25" s="264"/>
      <c r="G25" s="264"/>
    </row>
    <row r="26" spans="1:7" x14ac:dyDescent="0.25">
      <c r="A26" s="264"/>
      <c r="B26" s="264"/>
      <c r="C26" s="264"/>
      <c r="D26" s="264"/>
      <c r="E26" s="264"/>
      <c r="F26" s="264"/>
      <c r="G26" s="264"/>
    </row>
    <row r="27" spans="1:7" ht="30.75" customHeight="1" x14ac:dyDescent="0.25">
      <c r="A27" s="334" t="s">
        <v>398</v>
      </c>
      <c r="B27" s="248"/>
      <c r="C27" s="248"/>
      <c r="D27" s="248"/>
      <c r="E27" s="248"/>
      <c r="F27" s="248"/>
      <c r="G27" s="248"/>
    </row>
    <row r="28" spans="1:7" x14ac:dyDescent="0.25">
      <c r="A28" s="334" t="s">
        <v>399</v>
      </c>
      <c r="B28" s="248"/>
      <c r="C28" s="248"/>
      <c r="D28" s="248"/>
      <c r="E28" s="248"/>
      <c r="F28" s="248"/>
      <c r="G28" s="248"/>
    </row>
    <row r="29" spans="1:7" x14ac:dyDescent="0.25">
      <c r="A29" s="334" t="s">
        <v>400</v>
      </c>
      <c r="B29" s="248"/>
      <c r="C29" s="248"/>
      <c r="D29" s="248"/>
      <c r="E29" s="248"/>
      <c r="F29" s="248"/>
      <c r="G29" s="248"/>
    </row>
    <row r="30" spans="1:7" x14ac:dyDescent="0.25">
      <c r="A30" s="335" t="s">
        <v>401</v>
      </c>
      <c r="B30" s="264"/>
      <c r="C30" s="264"/>
      <c r="D30" s="264"/>
      <c r="E30" s="264"/>
      <c r="F30" s="264"/>
      <c r="G30" s="264"/>
    </row>
    <row r="31" spans="1:7" x14ac:dyDescent="0.25">
      <c r="A31" s="264"/>
      <c r="B31" s="264"/>
      <c r="C31" s="264"/>
      <c r="D31" s="264"/>
      <c r="E31" s="264"/>
      <c r="F31" s="264"/>
      <c r="G31" s="264"/>
    </row>
    <row r="32" spans="1:7" x14ac:dyDescent="0.25">
      <c r="A32" s="264"/>
      <c r="B32" s="264"/>
      <c r="C32" s="264"/>
      <c r="D32" s="264"/>
      <c r="E32" s="264"/>
      <c r="F32" s="264"/>
      <c r="G32" s="264"/>
    </row>
    <row r="33" spans="1:7" ht="21.75" customHeight="1" x14ac:dyDescent="0.25">
      <c r="A33" s="264"/>
      <c r="B33" s="264"/>
      <c r="C33" s="264"/>
      <c r="D33" s="264"/>
      <c r="E33" s="264"/>
      <c r="F33" s="264"/>
      <c r="G33" s="264"/>
    </row>
    <row r="34" spans="1:7" x14ac:dyDescent="0.25">
      <c r="A34" s="335" t="s">
        <v>402</v>
      </c>
      <c r="B34" s="264"/>
      <c r="C34" s="264"/>
      <c r="D34" s="264"/>
      <c r="E34" s="264"/>
      <c r="F34" s="264"/>
      <c r="G34" s="264"/>
    </row>
    <row r="35" spans="1:7" x14ac:dyDescent="0.25">
      <c r="A35" s="264"/>
      <c r="B35" s="264"/>
      <c r="C35" s="264"/>
      <c r="D35" s="264"/>
      <c r="E35" s="264"/>
      <c r="F35" s="264"/>
      <c r="G35" s="264"/>
    </row>
    <row r="36" spans="1:7" x14ac:dyDescent="0.25">
      <c r="A36" s="335" t="s">
        <v>403</v>
      </c>
      <c r="B36" s="264"/>
      <c r="C36" s="264"/>
      <c r="D36" s="264"/>
      <c r="E36" s="264"/>
      <c r="F36" s="264"/>
      <c r="G36" s="264"/>
    </row>
    <row r="37" spans="1:7" x14ac:dyDescent="0.25">
      <c r="A37" s="264"/>
      <c r="B37" s="264"/>
      <c r="C37" s="264"/>
      <c r="D37" s="264"/>
      <c r="E37" s="264"/>
      <c r="F37" s="264"/>
      <c r="G37" s="264"/>
    </row>
  </sheetData>
  <mergeCells count="16">
    <mergeCell ref="A14:G16"/>
    <mergeCell ref="A1:G2"/>
    <mergeCell ref="A4:G6"/>
    <mergeCell ref="A7:G10"/>
    <mergeCell ref="A11:G11"/>
    <mergeCell ref="A13:G13"/>
    <mergeCell ref="A29:G29"/>
    <mergeCell ref="A30:G33"/>
    <mergeCell ref="A34:G35"/>
    <mergeCell ref="A36:G37"/>
    <mergeCell ref="A17:G21"/>
    <mergeCell ref="A22:G23"/>
    <mergeCell ref="A24:G24"/>
    <mergeCell ref="A25:G26"/>
    <mergeCell ref="A27:G27"/>
    <mergeCell ref="A28:G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zoomScaleNormal="100" workbookViewId="0">
      <selection activeCell="J57" sqref="J57"/>
    </sheetView>
  </sheetViews>
  <sheetFormatPr baseColWidth="10" defaultRowHeight="11.25" x14ac:dyDescent="0.2"/>
  <cols>
    <col min="1" max="1" width="3.28515625" style="27" customWidth="1"/>
    <col min="2" max="2" width="15.85546875" style="27" customWidth="1"/>
    <col min="3" max="7" width="11.42578125" style="27"/>
    <col min="8" max="8" width="3.5703125" style="27" customWidth="1"/>
    <col min="9" max="9" width="13.28515625" style="27" customWidth="1"/>
    <col min="10" max="16384" width="11.42578125" style="27"/>
  </cols>
  <sheetData>
    <row r="1" spans="1:21" ht="12" thickBot="1" x14ac:dyDescent="0.25">
      <c r="A1" s="26" t="s">
        <v>332</v>
      </c>
    </row>
    <row r="2" spans="1:21" ht="12" thickTop="1" x14ac:dyDescent="0.2">
      <c r="A2" s="28"/>
      <c r="H2" s="266" t="s">
        <v>19</v>
      </c>
      <c r="I2" s="266"/>
      <c r="J2" s="269" t="s">
        <v>2</v>
      </c>
      <c r="K2" s="269"/>
      <c r="L2" s="269"/>
      <c r="M2" s="272"/>
      <c r="N2" s="268" t="s">
        <v>20</v>
      </c>
      <c r="O2" s="269"/>
      <c r="P2" s="269"/>
      <c r="Q2" s="270"/>
      <c r="R2" s="271" t="s">
        <v>21</v>
      </c>
      <c r="S2" s="269"/>
      <c r="T2" s="269"/>
      <c r="U2" s="269"/>
    </row>
    <row r="3" spans="1:21" x14ac:dyDescent="0.2">
      <c r="A3" s="28"/>
      <c r="H3" s="267"/>
      <c r="I3" s="267"/>
      <c r="J3" s="81" t="s">
        <v>97</v>
      </c>
      <c r="K3" s="81" t="s">
        <v>96</v>
      </c>
      <c r="L3" s="81" t="s">
        <v>99</v>
      </c>
      <c r="M3" s="87" t="s">
        <v>334</v>
      </c>
      <c r="N3" s="95" t="s">
        <v>97</v>
      </c>
      <c r="O3" s="81" t="s">
        <v>96</v>
      </c>
      <c r="P3" s="81" t="s">
        <v>99</v>
      </c>
      <c r="Q3" s="96" t="s">
        <v>334</v>
      </c>
      <c r="R3" s="91" t="s">
        <v>97</v>
      </c>
      <c r="S3" s="81" t="s">
        <v>96</v>
      </c>
      <c r="T3" s="81" t="s">
        <v>99</v>
      </c>
      <c r="U3" s="81" t="s">
        <v>334</v>
      </c>
    </row>
    <row r="4" spans="1:21" x14ac:dyDescent="0.2">
      <c r="A4" s="28"/>
      <c r="H4" s="31" t="s">
        <v>22</v>
      </c>
      <c r="I4" s="31" t="s">
        <v>23</v>
      </c>
      <c r="J4" s="82">
        <f>SUM(N4,R4)</f>
        <v>294952</v>
      </c>
      <c r="K4" s="82">
        <f>SUM(O4,S4)</f>
        <v>291923</v>
      </c>
      <c r="L4" s="82">
        <f>J4-K4</f>
        <v>3029</v>
      </c>
      <c r="M4" s="88">
        <f>L4/K4*100</f>
        <v>1.0376023814499029</v>
      </c>
      <c r="N4" s="97">
        <v>262965</v>
      </c>
      <c r="O4" s="82">
        <v>260525</v>
      </c>
      <c r="P4" s="82">
        <v>2440</v>
      </c>
      <c r="Q4" s="98">
        <f>P4/O4*100</f>
        <v>0.93657038671912485</v>
      </c>
      <c r="R4" s="92">
        <v>31987</v>
      </c>
      <c r="S4" s="82">
        <v>31398</v>
      </c>
      <c r="T4" s="82">
        <v>589</v>
      </c>
      <c r="U4" s="83">
        <f t="shared" ref="U4:U35" si="0">T4/S4*100</f>
        <v>1.875915663418052</v>
      </c>
    </row>
    <row r="5" spans="1:21" x14ac:dyDescent="0.2">
      <c r="A5" s="28"/>
      <c r="H5" s="34" t="s">
        <v>24</v>
      </c>
      <c r="I5" s="34" t="s">
        <v>25</v>
      </c>
      <c r="J5" s="79">
        <f t="shared" ref="J5:K35" si="1">SUM(N5,R5)</f>
        <v>351042</v>
      </c>
      <c r="K5" s="79">
        <f t="shared" si="1"/>
        <v>348307</v>
      </c>
      <c r="L5" s="79">
        <f t="shared" ref="L5:L35" si="2">J5-K5</f>
        <v>2735</v>
      </c>
      <c r="M5" s="89">
        <f t="shared" ref="M5:M35" si="3">L5/K5*100</f>
        <v>0.78522682576003355</v>
      </c>
      <c r="N5" s="99">
        <v>291328</v>
      </c>
      <c r="O5" s="79">
        <v>289685</v>
      </c>
      <c r="P5" s="79">
        <v>1643</v>
      </c>
      <c r="Q5" s="100">
        <f t="shared" ref="Q5:Q35" si="4">P5/O5*100</f>
        <v>0.56716778569825843</v>
      </c>
      <c r="R5" s="93">
        <v>59714</v>
      </c>
      <c r="S5" s="79">
        <v>58622</v>
      </c>
      <c r="T5" s="79">
        <v>1092</v>
      </c>
      <c r="U5" s="84">
        <f t="shared" si="0"/>
        <v>1.862781890757736</v>
      </c>
    </row>
    <row r="6" spans="1:21" x14ac:dyDescent="0.2">
      <c r="A6" s="28"/>
      <c r="H6" s="34" t="s">
        <v>26</v>
      </c>
      <c r="I6" s="34" t="s">
        <v>27</v>
      </c>
      <c r="J6" s="79">
        <f t="shared" si="1"/>
        <v>513965</v>
      </c>
      <c r="K6" s="79">
        <f t="shared" si="1"/>
        <v>510608</v>
      </c>
      <c r="L6" s="79">
        <f t="shared" si="2"/>
        <v>3357</v>
      </c>
      <c r="M6" s="89">
        <f t="shared" si="3"/>
        <v>0.65745150878952152</v>
      </c>
      <c r="N6" s="99">
        <v>485119</v>
      </c>
      <c r="O6" s="79">
        <v>482715</v>
      </c>
      <c r="P6" s="79">
        <v>2404</v>
      </c>
      <c r="Q6" s="100">
        <f t="shared" si="4"/>
        <v>0.49801642791295075</v>
      </c>
      <c r="R6" s="93">
        <v>28846</v>
      </c>
      <c r="S6" s="79">
        <v>27893</v>
      </c>
      <c r="T6" s="79">
        <v>953</v>
      </c>
      <c r="U6" s="84">
        <f t="shared" si="0"/>
        <v>3.4166278277704083</v>
      </c>
    </row>
    <row r="7" spans="1:21" x14ac:dyDescent="0.2">
      <c r="A7" s="28"/>
      <c r="H7" s="34" t="s">
        <v>28</v>
      </c>
      <c r="I7" s="34" t="s">
        <v>29</v>
      </c>
      <c r="J7" s="79">
        <f t="shared" si="1"/>
        <v>641163</v>
      </c>
      <c r="K7" s="79">
        <f t="shared" si="1"/>
        <v>636900</v>
      </c>
      <c r="L7" s="79">
        <f t="shared" si="2"/>
        <v>4263</v>
      </c>
      <c r="M7" s="89">
        <f t="shared" si="3"/>
        <v>0.6693358455016486</v>
      </c>
      <c r="N7" s="99">
        <v>588139</v>
      </c>
      <c r="O7" s="79">
        <v>585262</v>
      </c>
      <c r="P7" s="79">
        <v>2877</v>
      </c>
      <c r="Q7" s="100">
        <f t="shared" si="4"/>
        <v>0.49157471354709509</v>
      </c>
      <c r="R7" s="93">
        <v>53024</v>
      </c>
      <c r="S7" s="79">
        <v>51638</v>
      </c>
      <c r="T7" s="79">
        <v>1386</v>
      </c>
      <c r="U7" s="84">
        <f t="shared" si="0"/>
        <v>2.6840698710252142</v>
      </c>
    </row>
    <row r="8" spans="1:21" x14ac:dyDescent="0.2">
      <c r="A8" s="28"/>
      <c r="H8" s="34" t="s">
        <v>30</v>
      </c>
      <c r="I8" s="34" t="s">
        <v>31</v>
      </c>
      <c r="J8" s="79">
        <f t="shared" si="1"/>
        <v>308215</v>
      </c>
      <c r="K8" s="79">
        <f t="shared" si="1"/>
        <v>306071</v>
      </c>
      <c r="L8" s="79">
        <f t="shared" si="2"/>
        <v>2144</v>
      </c>
      <c r="M8" s="89">
        <f t="shared" si="3"/>
        <v>0.70049106253124271</v>
      </c>
      <c r="N8" s="99">
        <v>272677</v>
      </c>
      <c r="O8" s="79">
        <v>271491</v>
      </c>
      <c r="P8" s="79">
        <v>1186</v>
      </c>
      <c r="Q8" s="100">
        <f t="shared" si="4"/>
        <v>0.43684689363551649</v>
      </c>
      <c r="R8" s="93">
        <v>35538</v>
      </c>
      <c r="S8" s="79">
        <v>34580</v>
      </c>
      <c r="T8" s="79">
        <v>958</v>
      </c>
      <c r="U8" s="84">
        <f t="shared" si="0"/>
        <v>2.7703875072296125</v>
      </c>
    </row>
    <row r="9" spans="1:21" x14ac:dyDescent="0.2">
      <c r="A9" s="28"/>
      <c r="H9" s="34" t="s">
        <v>32</v>
      </c>
      <c r="I9" s="34" t="s">
        <v>33</v>
      </c>
      <c r="J9" s="79">
        <f t="shared" si="1"/>
        <v>198607</v>
      </c>
      <c r="K9" s="79">
        <f t="shared" si="1"/>
        <v>197688</v>
      </c>
      <c r="L9" s="79">
        <f t="shared" si="2"/>
        <v>919</v>
      </c>
      <c r="M9" s="89">
        <f t="shared" si="3"/>
        <v>0.46487394277851968</v>
      </c>
      <c r="N9" s="99">
        <v>180877</v>
      </c>
      <c r="O9" s="79">
        <v>180460</v>
      </c>
      <c r="P9" s="79">
        <v>417</v>
      </c>
      <c r="Q9" s="100">
        <f t="shared" si="4"/>
        <v>0.23107613875651112</v>
      </c>
      <c r="R9" s="93">
        <v>17730</v>
      </c>
      <c r="S9" s="79">
        <v>17228</v>
      </c>
      <c r="T9" s="79">
        <v>502</v>
      </c>
      <c r="U9" s="84">
        <f t="shared" si="0"/>
        <v>2.9138611562572558</v>
      </c>
    </row>
    <row r="10" spans="1:21" x14ac:dyDescent="0.2">
      <c r="A10" s="28"/>
      <c r="H10" s="34" t="s">
        <v>34</v>
      </c>
      <c r="I10" s="34" t="s">
        <v>35</v>
      </c>
      <c r="J10" s="79">
        <f t="shared" si="1"/>
        <v>55346</v>
      </c>
      <c r="K10" s="79">
        <f t="shared" si="1"/>
        <v>55147</v>
      </c>
      <c r="L10" s="79">
        <f t="shared" si="2"/>
        <v>199</v>
      </c>
      <c r="M10" s="89">
        <f t="shared" si="3"/>
        <v>0.36085371824396612</v>
      </c>
      <c r="N10" s="99">
        <v>52567</v>
      </c>
      <c r="O10" s="79">
        <v>52454</v>
      </c>
      <c r="P10" s="79">
        <v>113</v>
      </c>
      <c r="Q10" s="100">
        <f t="shared" si="4"/>
        <v>0.21542685019254967</v>
      </c>
      <c r="R10" s="93">
        <v>2779</v>
      </c>
      <c r="S10" s="79">
        <v>2693</v>
      </c>
      <c r="T10" s="79">
        <v>86</v>
      </c>
      <c r="U10" s="84">
        <f t="shared" si="0"/>
        <v>3.1934645376903084</v>
      </c>
    </row>
    <row r="11" spans="1:21" x14ac:dyDescent="0.2">
      <c r="A11" s="28"/>
      <c r="H11" s="34" t="s">
        <v>36</v>
      </c>
      <c r="I11" s="34" t="s">
        <v>37</v>
      </c>
      <c r="J11" s="79">
        <f t="shared" si="1"/>
        <v>181474</v>
      </c>
      <c r="K11" s="79">
        <f t="shared" si="1"/>
        <v>180952</v>
      </c>
      <c r="L11" s="79">
        <f t="shared" si="2"/>
        <v>522</v>
      </c>
      <c r="M11" s="89">
        <f t="shared" si="3"/>
        <v>0.28847429152482429</v>
      </c>
      <c r="N11" s="99">
        <v>170524</v>
      </c>
      <c r="O11" s="79">
        <v>170201</v>
      </c>
      <c r="P11" s="79">
        <v>323</v>
      </c>
      <c r="Q11" s="100">
        <f t="shared" si="4"/>
        <v>0.18977561823961081</v>
      </c>
      <c r="R11" s="93">
        <v>10950</v>
      </c>
      <c r="S11" s="79">
        <v>10751</v>
      </c>
      <c r="T11" s="79">
        <v>199</v>
      </c>
      <c r="U11" s="84">
        <f t="shared" si="0"/>
        <v>1.8509906055250676</v>
      </c>
    </row>
    <row r="12" spans="1:21" x14ac:dyDescent="0.2">
      <c r="A12" s="28"/>
      <c r="H12" s="34" t="s">
        <v>38</v>
      </c>
      <c r="I12" s="34" t="s">
        <v>39</v>
      </c>
      <c r="J12" s="79">
        <f t="shared" si="1"/>
        <v>267007</v>
      </c>
      <c r="K12" s="79">
        <f t="shared" si="1"/>
        <v>265739</v>
      </c>
      <c r="L12" s="79">
        <f t="shared" si="2"/>
        <v>1268</v>
      </c>
      <c r="M12" s="89">
        <f t="shared" si="3"/>
        <v>0.47715992007195029</v>
      </c>
      <c r="N12" s="99">
        <v>236374</v>
      </c>
      <c r="O12" s="79">
        <v>235934</v>
      </c>
      <c r="P12" s="79">
        <v>440</v>
      </c>
      <c r="Q12" s="100">
        <f t="shared" si="4"/>
        <v>0.18649283274135986</v>
      </c>
      <c r="R12" s="93">
        <v>30633</v>
      </c>
      <c r="S12" s="79">
        <v>29805</v>
      </c>
      <c r="T12" s="79">
        <v>828</v>
      </c>
      <c r="U12" s="84">
        <f t="shared" si="0"/>
        <v>2.7780573729240059</v>
      </c>
    </row>
    <row r="13" spans="1:21" x14ac:dyDescent="0.2">
      <c r="A13" s="28"/>
      <c r="H13" s="34" t="s">
        <v>40</v>
      </c>
      <c r="I13" s="34" t="s">
        <v>41</v>
      </c>
      <c r="J13" s="79">
        <f t="shared" si="1"/>
        <v>278627</v>
      </c>
      <c r="K13" s="79">
        <f t="shared" si="1"/>
        <v>277866</v>
      </c>
      <c r="L13" s="79">
        <f t="shared" si="2"/>
        <v>761</v>
      </c>
      <c r="M13" s="89">
        <f t="shared" si="3"/>
        <v>0.27387301792950558</v>
      </c>
      <c r="N13" s="99">
        <v>244760</v>
      </c>
      <c r="O13" s="79">
        <v>244433</v>
      </c>
      <c r="P13" s="79">
        <v>327</v>
      </c>
      <c r="Q13" s="100">
        <f t="shared" si="4"/>
        <v>0.13377899056183085</v>
      </c>
      <c r="R13" s="93">
        <v>33867</v>
      </c>
      <c r="S13" s="79">
        <v>33433</v>
      </c>
      <c r="T13" s="79">
        <v>434</v>
      </c>
      <c r="U13" s="84">
        <f t="shared" si="0"/>
        <v>1.2981186253103221</v>
      </c>
    </row>
    <row r="14" spans="1:21" x14ac:dyDescent="0.2">
      <c r="A14" s="28"/>
      <c r="H14" s="34" t="s">
        <v>42</v>
      </c>
      <c r="I14" s="34" t="s">
        <v>43</v>
      </c>
      <c r="J14" s="79">
        <f t="shared" si="1"/>
        <v>344037</v>
      </c>
      <c r="K14" s="79">
        <f t="shared" si="1"/>
        <v>343480</v>
      </c>
      <c r="L14" s="79">
        <f t="shared" si="2"/>
        <v>557</v>
      </c>
      <c r="M14" s="89">
        <f t="shared" si="3"/>
        <v>0.16216373587981833</v>
      </c>
      <c r="N14" s="99">
        <v>300581</v>
      </c>
      <c r="O14" s="79">
        <v>300756</v>
      </c>
      <c r="P14" s="79">
        <v>-175</v>
      </c>
      <c r="Q14" s="100">
        <f t="shared" si="4"/>
        <v>-5.8186702842171062E-2</v>
      </c>
      <c r="R14" s="93">
        <v>43456</v>
      </c>
      <c r="S14" s="79">
        <v>42724</v>
      </c>
      <c r="T14" s="79">
        <v>732</v>
      </c>
      <c r="U14" s="84">
        <f t="shared" si="0"/>
        <v>1.7133227225915175</v>
      </c>
    </row>
    <row r="15" spans="1:21" x14ac:dyDescent="0.2">
      <c r="A15" s="28"/>
      <c r="H15" s="34" t="s">
        <v>44</v>
      </c>
      <c r="I15" s="34" t="s">
        <v>45</v>
      </c>
      <c r="J15" s="79">
        <f t="shared" si="1"/>
        <v>118658</v>
      </c>
      <c r="K15" s="79">
        <f t="shared" si="1"/>
        <v>118794</v>
      </c>
      <c r="L15" s="79">
        <f t="shared" si="2"/>
        <v>-136</v>
      </c>
      <c r="M15" s="89">
        <f t="shared" si="3"/>
        <v>-0.11448389649308886</v>
      </c>
      <c r="N15" s="99">
        <v>109073</v>
      </c>
      <c r="O15" s="79">
        <v>109332</v>
      </c>
      <c r="P15" s="79">
        <v>-259</v>
      </c>
      <c r="Q15" s="100">
        <f t="shared" si="4"/>
        <v>-0.23689313284308344</v>
      </c>
      <c r="R15" s="93">
        <v>9585</v>
      </c>
      <c r="S15" s="79">
        <v>9462</v>
      </c>
      <c r="T15" s="79">
        <v>123</v>
      </c>
      <c r="U15" s="84">
        <f t="shared" si="0"/>
        <v>1.2999365884590994</v>
      </c>
    </row>
    <row r="16" spans="1:21" x14ac:dyDescent="0.2">
      <c r="A16" s="28"/>
      <c r="H16" s="34" t="s">
        <v>46</v>
      </c>
      <c r="I16" s="34" t="s">
        <v>47</v>
      </c>
      <c r="J16" s="79">
        <f t="shared" si="1"/>
        <v>394155</v>
      </c>
      <c r="K16" s="79">
        <f t="shared" si="1"/>
        <v>394563</v>
      </c>
      <c r="L16" s="79">
        <f t="shared" si="2"/>
        <v>-408</v>
      </c>
      <c r="M16" s="89">
        <f t="shared" si="3"/>
        <v>-0.1034055397997278</v>
      </c>
      <c r="N16" s="99">
        <v>256543</v>
      </c>
      <c r="O16" s="79">
        <v>257226</v>
      </c>
      <c r="P16" s="79">
        <v>-683</v>
      </c>
      <c r="Q16" s="100">
        <f t="shared" si="4"/>
        <v>-0.26552525794437576</v>
      </c>
      <c r="R16" s="93">
        <v>137612</v>
      </c>
      <c r="S16" s="79">
        <v>137337</v>
      </c>
      <c r="T16" s="79">
        <v>275</v>
      </c>
      <c r="U16" s="84">
        <f t="shared" si="0"/>
        <v>0.20023737230316666</v>
      </c>
    </row>
    <row r="17" spans="1:21" x14ac:dyDescent="0.2">
      <c r="A17" s="28"/>
      <c r="H17" s="34" t="s">
        <v>48</v>
      </c>
      <c r="I17" s="34" t="s">
        <v>49</v>
      </c>
      <c r="J17" s="79">
        <f t="shared" si="1"/>
        <v>192750</v>
      </c>
      <c r="K17" s="79">
        <f t="shared" si="1"/>
        <v>193090</v>
      </c>
      <c r="L17" s="79">
        <f t="shared" si="2"/>
        <v>-340</v>
      </c>
      <c r="M17" s="89">
        <f t="shared" si="3"/>
        <v>-0.17608369154280387</v>
      </c>
      <c r="N17" s="99">
        <v>175838</v>
      </c>
      <c r="O17" s="79">
        <v>176434</v>
      </c>
      <c r="P17" s="79">
        <v>-596</v>
      </c>
      <c r="Q17" s="100">
        <f t="shared" si="4"/>
        <v>-0.33780337123230214</v>
      </c>
      <c r="R17" s="93">
        <v>16912</v>
      </c>
      <c r="S17" s="79">
        <v>16656</v>
      </c>
      <c r="T17" s="79">
        <v>256</v>
      </c>
      <c r="U17" s="84">
        <f t="shared" si="0"/>
        <v>1.5369836695485111</v>
      </c>
    </row>
    <row r="18" spans="1:21" x14ac:dyDescent="0.2">
      <c r="A18" s="28"/>
      <c r="H18" s="34" t="s">
        <v>50</v>
      </c>
      <c r="I18" s="34" t="s">
        <v>51</v>
      </c>
      <c r="J18" s="79">
        <f t="shared" si="1"/>
        <v>25983</v>
      </c>
      <c r="K18" s="79">
        <f t="shared" si="1"/>
        <v>26058</v>
      </c>
      <c r="L18" s="79">
        <f t="shared" si="2"/>
        <v>-75</v>
      </c>
      <c r="M18" s="89">
        <f t="shared" si="3"/>
        <v>-0.28781947962238086</v>
      </c>
      <c r="N18" s="99">
        <v>24905</v>
      </c>
      <c r="O18" s="79">
        <v>25003</v>
      </c>
      <c r="P18" s="79">
        <v>-98</v>
      </c>
      <c r="Q18" s="100">
        <f t="shared" si="4"/>
        <v>-0.39195296564412274</v>
      </c>
      <c r="R18" s="93">
        <v>1078</v>
      </c>
      <c r="S18" s="79">
        <v>1055</v>
      </c>
      <c r="T18" s="79">
        <v>23</v>
      </c>
      <c r="U18" s="84">
        <f t="shared" si="0"/>
        <v>2.1800947867298577</v>
      </c>
    </row>
    <row r="19" spans="1:21" x14ac:dyDescent="0.2">
      <c r="A19" s="28"/>
      <c r="H19" s="34" t="s">
        <v>52</v>
      </c>
      <c r="I19" s="34" t="s">
        <v>53</v>
      </c>
      <c r="J19" s="79">
        <f t="shared" si="1"/>
        <v>44069</v>
      </c>
      <c r="K19" s="79">
        <f t="shared" si="1"/>
        <v>44297</v>
      </c>
      <c r="L19" s="79">
        <f t="shared" si="2"/>
        <v>-228</v>
      </c>
      <c r="M19" s="89">
        <f t="shared" si="3"/>
        <v>-0.51470754227148563</v>
      </c>
      <c r="N19" s="99">
        <v>41123</v>
      </c>
      <c r="O19" s="79">
        <v>41327</v>
      </c>
      <c r="P19" s="79">
        <v>-204</v>
      </c>
      <c r="Q19" s="100">
        <f t="shared" si="4"/>
        <v>-0.49362402303578773</v>
      </c>
      <c r="R19" s="93">
        <v>2946</v>
      </c>
      <c r="S19" s="79">
        <v>2970</v>
      </c>
      <c r="T19" s="79">
        <v>-24</v>
      </c>
      <c r="U19" s="84">
        <f t="shared" si="0"/>
        <v>-0.80808080808080807</v>
      </c>
    </row>
    <row r="20" spans="1:21" x14ac:dyDescent="0.2">
      <c r="A20" s="28"/>
      <c r="H20" s="34" t="s">
        <v>54</v>
      </c>
      <c r="I20" s="34" t="s">
        <v>55</v>
      </c>
      <c r="J20" s="79">
        <f t="shared" si="1"/>
        <v>459183</v>
      </c>
      <c r="K20" s="79">
        <f t="shared" si="1"/>
        <v>459939</v>
      </c>
      <c r="L20" s="79">
        <f t="shared" si="2"/>
        <v>-756</v>
      </c>
      <c r="M20" s="89">
        <f t="shared" si="3"/>
        <v>-0.16436962292825788</v>
      </c>
      <c r="N20" s="99">
        <v>374051</v>
      </c>
      <c r="O20" s="79">
        <v>376152</v>
      </c>
      <c r="P20" s="79">
        <v>-2101</v>
      </c>
      <c r="Q20" s="100">
        <f t="shared" si="4"/>
        <v>-0.55855079861332657</v>
      </c>
      <c r="R20" s="93">
        <v>85132</v>
      </c>
      <c r="S20" s="79">
        <v>83787</v>
      </c>
      <c r="T20" s="79">
        <v>1345</v>
      </c>
      <c r="U20" s="84">
        <f t="shared" si="0"/>
        <v>1.6052609593373672</v>
      </c>
    </row>
    <row r="21" spans="1:21" x14ac:dyDescent="0.2">
      <c r="A21" s="28"/>
      <c r="H21" s="34" t="s">
        <v>56</v>
      </c>
      <c r="I21" s="34" t="s">
        <v>57</v>
      </c>
      <c r="J21" s="79">
        <f t="shared" si="1"/>
        <v>217151</v>
      </c>
      <c r="K21" s="79">
        <f t="shared" si="1"/>
        <v>218055</v>
      </c>
      <c r="L21" s="79">
        <f t="shared" si="2"/>
        <v>-904</v>
      </c>
      <c r="M21" s="89">
        <f t="shared" si="3"/>
        <v>-0.41457430464790995</v>
      </c>
      <c r="N21" s="99">
        <v>204161</v>
      </c>
      <c r="O21" s="79">
        <v>205411</v>
      </c>
      <c r="P21" s="79">
        <v>-1250</v>
      </c>
      <c r="Q21" s="100">
        <f t="shared" si="4"/>
        <v>-0.60853605697844804</v>
      </c>
      <c r="R21" s="93">
        <v>12990</v>
      </c>
      <c r="S21" s="79">
        <v>12644</v>
      </c>
      <c r="T21" s="79">
        <v>346</v>
      </c>
      <c r="U21" s="84">
        <f t="shared" si="0"/>
        <v>2.7364757987978487</v>
      </c>
    </row>
    <row r="22" spans="1:21" x14ac:dyDescent="0.2">
      <c r="A22" s="28"/>
      <c r="H22" s="34" t="s">
        <v>58</v>
      </c>
      <c r="I22" s="34" t="s">
        <v>59</v>
      </c>
      <c r="J22" s="79">
        <f t="shared" si="1"/>
        <v>254249</v>
      </c>
      <c r="K22" s="79">
        <f t="shared" si="1"/>
        <v>255546</v>
      </c>
      <c r="L22" s="79">
        <f t="shared" si="2"/>
        <v>-1297</v>
      </c>
      <c r="M22" s="89">
        <f t="shared" si="3"/>
        <v>-0.50754071673984336</v>
      </c>
      <c r="N22" s="99">
        <v>230539</v>
      </c>
      <c r="O22" s="79">
        <v>232133</v>
      </c>
      <c r="P22" s="79">
        <v>-1594</v>
      </c>
      <c r="Q22" s="100">
        <f t="shared" si="4"/>
        <v>-0.68667531113628821</v>
      </c>
      <c r="R22" s="93">
        <v>23710</v>
      </c>
      <c r="S22" s="79">
        <v>23413</v>
      </c>
      <c r="T22" s="79">
        <v>297</v>
      </c>
      <c r="U22" s="84">
        <f t="shared" si="0"/>
        <v>1.2685260325460215</v>
      </c>
    </row>
    <row r="23" spans="1:21" x14ac:dyDescent="0.2">
      <c r="A23" s="28"/>
      <c r="H23" s="34" t="s">
        <v>60</v>
      </c>
      <c r="I23" s="34" t="s">
        <v>61</v>
      </c>
      <c r="J23" s="79">
        <f t="shared" si="1"/>
        <v>204490</v>
      </c>
      <c r="K23" s="79">
        <f t="shared" si="1"/>
        <v>205376</v>
      </c>
      <c r="L23" s="79">
        <f t="shared" si="2"/>
        <v>-886</v>
      </c>
      <c r="M23" s="89">
        <f t="shared" si="3"/>
        <v>-0.43140386413212833</v>
      </c>
      <c r="N23" s="99">
        <v>185643</v>
      </c>
      <c r="O23" s="79">
        <v>186953</v>
      </c>
      <c r="P23" s="79">
        <v>-1310</v>
      </c>
      <c r="Q23" s="100">
        <f t="shared" si="4"/>
        <v>-0.70071087385599584</v>
      </c>
      <c r="R23" s="93">
        <v>18847</v>
      </c>
      <c r="S23" s="79">
        <v>18423</v>
      </c>
      <c r="T23" s="79">
        <v>424</v>
      </c>
      <c r="U23" s="84">
        <f t="shared" si="0"/>
        <v>2.3014709873527655</v>
      </c>
    </row>
    <row r="24" spans="1:21" x14ac:dyDescent="0.2">
      <c r="A24" s="28"/>
      <c r="H24" s="34" t="s">
        <v>62</v>
      </c>
      <c r="I24" s="34" t="s">
        <v>63</v>
      </c>
      <c r="J24" s="79">
        <f t="shared" si="1"/>
        <v>328644</v>
      </c>
      <c r="K24" s="79">
        <f t="shared" si="1"/>
        <v>330115</v>
      </c>
      <c r="L24" s="79">
        <f t="shared" si="2"/>
        <v>-1471</v>
      </c>
      <c r="M24" s="89">
        <f t="shared" si="3"/>
        <v>-0.44560229011102193</v>
      </c>
      <c r="N24" s="99">
        <v>202034</v>
      </c>
      <c r="O24" s="79">
        <v>203916</v>
      </c>
      <c r="P24" s="79">
        <v>-1882</v>
      </c>
      <c r="Q24" s="100">
        <f t="shared" si="4"/>
        <v>-0.922929049216344</v>
      </c>
      <c r="R24" s="93">
        <v>126610</v>
      </c>
      <c r="S24" s="79">
        <v>126199</v>
      </c>
      <c r="T24" s="79">
        <v>411</v>
      </c>
      <c r="U24" s="84">
        <f t="shared" si="0"/>
        <v>0.32567611470772351</v>
      </c>
    </row>
    <row r="25" spans="1:21" x14ac:dyDescent="0.2">
      <c r="A25" s="28"/>
      <c r="H25" s="34" t="s">
        <v>64</v>
      </c>
      <c r="I25" s="34" t="s">
        <v>65</v>
      </c>
      <c r="J25" s="79">
        <f t="shared" si="1"/>
        <v>160948</v>
      </c>
      <c r="K25" s="79">
        <f t="shared" si="1"/>
        <v>162304</v>
      </c>
      <c r="L25" s="79">
        <f t="shared" si="2"/>
        <v>-1356</v>
      </c>
      <c r="M25" s="89">
        <f t="shared" si="3"/>
        <v>-0.83546924290220825</v>
      </c>
      <c r="N25" s="99">
        <v>142807</v>
      </c>
      <c r="O25" s="79">
        <v>144284</v>
      </c>
      <c r="P25" s="79">
        <v>-1477</v>
      </c>
      <c r="Q25" s="100">
        <f t="shared" si="4"/>
        <v>-1.0236755288181643</v>
      </c>
      <c r="R25" s="93">
        <v>18141</v>
      </c>
      <c r="S25" s="79">
        <v>18020</v>
      </c>
      <c r="T25" s="79">
        <v>121</v>
      </c>
      <c r="U25" s="84">
        <f t="shared" si="0"/>
        <v>0.67147613762486125</v>
      </c>
    </row>
    <row r="26" spans="1:21" x14ac:dyDescent="0.2">
      <c r="A26" s="28"/>
      <c r="H26" s="34" t="s">
        <v>66</v>
      </c>
      <c r="I26" s="34" t="s">
        <v>67</v>
      </c>
      <c r="J26" s="79">
        <f t="shared" si="1"/>
        <v>130062</v>
      </c>
      <c r="K26" s="79">
        <f t="shared" si="1"/>
        <v>131053</v>
      </c>
      <c r="L26" s="79">
        <f t="shared" si="2"/>
        <v>-991</v>
      </c>
      <c r="M26" s="89">
        <f t="shared" si="3"/>
        <v>-0.75618261314124824</v>
      </c>
      <c r="N26" s="99">
        <v>117642</v>
      </c>
      <c r="O26" s="79">
        <v>118882</v>
      </c>
      <c r="P26" s="79">
        <v>-1240</v>
      </c>
      <c r="Q26" s="100">
        <f t="shared" si="4"/>
        <v>-1.0430510926801366</v>
      </c>
      <c r="R26" s="93">
        <v>12420</v>
      </c>
      <c r="S26" s="79">
        <v>12171</v>
      </c>
      <c r="T26" s="79">
        <v>249</v>
      </c>
      <c r="U26" s="84">
        <f t="shared" si="0"/>
        <v>2.0458466847424206</v>
      </c>
    </row>
    <row r="27" spans="1:21" x14ac:dyDescent="0.2">
      <c r="A27" s="28"/>
      <c r="H27" s="34" t="s">
        <v>68</v>
      </c>
      <c r="I27" s="34" t="s">
        <v>69</v>
      </c>
      <c r="J27" s="79">
        <f t="shared" si="1"/>
        <v>119423</v>
      </c>
      <c r="K27" s="79">
        <f t="shared" si="1"/>
        <v>120396</v>
      </c>
      <c r="L27" s="79">
        <f t="shared" si="2"/>
        <v>-973</v>
      </c>
      <c r="M27" s="89">
        <f t="shared" si="3"/>
        <v>-0.80816638426525789</v>
      </c>
      <c r="N27" s="99">
        <v>101299</v>
      </c>
      <c r="O27" s="79">
        <v>102434</v>
      </c>
      <c r="P27" s="79">
        <v>-1135</v>
      </c>
      <c r="Q27" s="100">
        <f t="shared" si="4"/>
        <v>-1.1080305367358494</v>
      </c>
      <c r="R27" s="93">
        <v>18124</v>
      </c>
      <c r="S27" s="79">
        <v>17962</v>
      </c>
      <c r="T27" s="79">
        <v>162</v>
      </c>
      <c r="U27" s="84">
        <f t="shared" si="0"/>
        <v>0.90190401959692679</v>
      </c>
    </row>
    <row r="28" spans="1:21" x14ac:dyDescent="0.2">
      <c r="A28" s="28"/>
      <c r="H28" s="34" t="s">
        <v>70</v>
      </c>
      <c r="I28" s="34" t="s">
        <v>71</v>
      </c>
      <c r="J28" s="79">
        <f t="shared" si="1"/>
        <v>117668</v>
      </c>
      <c r="K28" s="79">
        <f t="shared" si="1"/>
        <v>118753</v>
      </c>
      <c r="L28" s="79">
        <f t="shared" si="2"/>
        <v>-1085</v>
      </c>
      <c r="M28" s="89">
        <f t="shared" si="3"/>
        <v>-0.91366112856096271</v>
      </c>
      <c r="N28" s="99">
        <v>107132</v>
      </c>
      <c r="O28" s="79">
        <v>108380</v>
      </c>
      <c r="P28" s="79">
        <v>-1248</v>
      </c>
      <c r="Q28" s="100">
        <f t="shared" si="4"/>
        <v>-1.1515039675216829</v>
      </c>
      <c r="R28" s="93">
        <v>10536</v>
      </c>
      <c r="S28" s="79">
        <v>10373</v>
      </c>
      <c r="T28" s="79">
        <v>163</v>
      </c>
      <c r="U28" s="84">
        <f t="shared" si="0"/>
        <v>1.5713872553745301</v>
      </c>
    </row>
    <row r="29" spans="1:21" x14ac:dyDescent="0.2">
      <c r="A29" s="28"/>
      <c r="H29" s="34" t="s">
        <v>72</v>
      </c>
      <c r="I29" s="34" t="s">
        <v>73</v>
      </c>
      <c r="J29" s="79">
        <f t="shared" si="1"/>
        <v>138327</v>
      </c>
      <c r="K29" s="79">
        <f t="shared" si="1"/>
        <v>139509</v>
      </c>
      <c r="L29" s="79">
        <f t="shared" si="2"/>
        <v>-1182</v>
      </c>
      <c r="M29" s="89">
        <f t="shared" si="3"/>
        <v>-0.84725716620433089</v>
      </c>
      <c r="N29" s="99">
        <v>114364</v>
      </c>
      <c r="O29" s="79">
        <v>115706</v>
      </c>
      <c r="P29" s="79">
        <v>-1342</v>
      </c>
      <c r="Q29" s="100">
        <f t="shared" si="4"/>
        <v>-1.1598361364147063</v>
      </c>
      <c r="R29" s="93">
        <v>23963</v>
      </c>
      <c r="S29" s="79">
        <v>23803</v>
      </c>
      <c r="T29" s="79">
        <v>160</v>
      </c>
      <c r="U29" s="84">
        <f t="shared" si="0"/>
        <v>0.67218417846489931</v>
      </c>
    </row>
    <row r="30" spans="1:21" x14ac:dyDescent="0.2">
      <c r="A30" s="28"/>
      <c r="H30" s="34" t="s">
        <v>74</v>
      </c>
      <c r="I30" s="34" t="s">
        <v>75</v>
      </c>
      <c r="J30" s="79">
        <f t="shared" si="1"/>
        <v>146908</v>
      </c>
      <c r="K30" s="79">
        <f t="shared" si="1"/>
        <v>148258</v>
      </c>
      <c r="L30" s="79">
        <f t="shared" si="2"/>
        <v>-1350</v>
      </c>
      <c r="M30" s="89">
        <f t="shared" si="3"/>
        <v>-0.9105748087792902</v>
      </c>
      <c r="N30" s="99">
        <v>134369</v>
      </c>
      <c r="O30" s="79">
        <v>135981</v>
      </c>
      <c r="P30" s="79">
        <v>-1612</v>
      </c>
      <c r="Q30" s="100">
        <f t="shared" si="4"/>
        <v>-1.1854597333450998</v>
      </c>
      <c r="R30" s="93">
        <v>12539</v>
      </c>
      <c r="S30" s="79">
        <v>12277</v>
      </c>
      <c r="T30" s="79">
        <v>262</v>
      </c>
      <c r="U30" s="84">
        <f t="shared" si="0"/>
        <v>2.1340718416551274</v>
      </c>
    </row>
    <row r="31" spans="1:21" x14ac:dyDescent="0.2">
      <c r="A31" s="28"/>
      <c r="H31" s="34" t="s">
        <v>76</v>
      </c>
      <c r="I31" s="34" t="s">
        <v>77</v>
      </c>
      <c r="J31" s="79">
        <f t="shared" si="1"/>
        <v>59983</v>
      </c>
      <c r="K31" s="79">
        <f t="shared" si="1"/>
        <v>60788</v>
      </c>
      <c r="L31" s="79">
        <f t="shared" si="2"/>
        <v>-805</v>
      </c>
      <c r="M31" s="89">
        <f t="shared" si="3"/>
        <v>-1.3242745278673422</v>
      </c>
      <c r="N31" s="99">
        <v>56383</v>
      </c>
      <c r="O31" s="79">
        <v>57344</v>
      </c>
      <c r="P31" s="79">
        <v>-961</v>
      </c>
      <c r="Q31" s="100">
        <f t="shared" si="4"/>
        <v>-1.6758510044642856</v>
      </c>
      <c r="R31" s="93">
        <v>3600</v>
      </c>
      <c r="S31" s="79">
        <v>3444</v>
      </c>
      <c r="T31" s="79">
        <v>156</v>
      </c>
      <c r="U31" s="84">
        <f t="shared" si="0"/>
        <v>4.529616724738676</v>
      </c>
    </row>
    <row r="32" spans="1:21" x14ac:dyDescent="0.2">
      <c r="H32" s="34" t="s">
        <v>78</v>
      </c>
      <c r="I32" s="34" t="s">
        <v>79</v>
      </c>
      <c r="J32" s="79">
        <f t="shared" si="1"/>
        <v>170311</v>
      </c>
      <c r="K32" s="79">
        <f t="shared" si="1"/>
        <v>171992</v>
      </c>
      <c r="L32" s="79">
        <f t="shared" si="2"/>
        <v>-1681</v>
      </c>
      <c r="M32" s="89">
        <f t="shared" si="3"/>
        <v>-0.97737104051351231</v>
      </c>
      <c r="N32" s="99">
        <v>130205</v>
      </c>
      <c r="O32" s="79">
        <v>132857</v>
      </c>
      <c r="P32" s="79">
        <v>-2652</v>
      </c>
      <c r="Q32" s="100">
        <f t="shared" si="4"/>
        <v>-1.9961311786356759</v>
      </c>
      <c r="R32" s="93">
        <v>40106</v>
      </c>
      <c r="S32" s="79">
        <v>39135</v>
      </c>
      <c r="T32" s="79">
        <v>971</v>
      </c>
      <c r="U32" s="84">
        <f t="shared" si="0"/>
        <v>2.4811549763638685</v>
      </c>
    </row>
    <row r="33" spans="8:21" x14ac:dyDescent="0.2">
      <c r="H33" s="34" t="s">
        <v>80</v>
      </c>
      <c r="I33" s="34" t="s">
        <v>81</v>
      </c>
      <c r="J33" s="79">
        <f t="shared" si="1"/>
        <v>38214</v>
      </c>
      <c r="K33" s="79">
        <f t="shared" si="1"/>
        <v>39295</v>
      </c>
      <c r="L33" s="79">
        <f t="shared" si="2"/>
        <v>-1081</v>
      </c>
      <c r="M33" s="89">
        <f t="shared" si="3"/>
        <v>-2.7509861305509609</v>
      </c>
      <c r="N33" s="99">
        <v>34430</v>
      </c>
      <c r="O33" s="79">
        <v>35539</v>
      </c>
      <c r="P33" s="79">
        <v>-1109</v>
      </c>
      <c r="Q33" s="100">
        <f t="shared" si="4"/>
        <v>-3.1205154900250429</v>
      </c>
      <c r="R33" s="93">
        <v>3784</v>
      </c>
      <c r="S33" s="79">
        <v>3756</v>
      </c>
      <c r="T33" s="79">
        <v>28</v>
      </c>
      <c r="U33" s="84">
        <f t="shared" si="0"/>
        <v>0.7454739084132056</v>
      </c>
    </row>
    <row r="34" spans="8:21" x14ac:dyDescent="0.2">
      <c r="H34" s="34" t="s">
        <v>82</v>
      </c>
      <c r="I34" s="34" t="s">
        <v>83</v>
      </c>
      <c r="J34" s="79">
        <f t="shared" si="1"/>
        <v>50813</v>
      </c>
      <c r="K34" s="79">
        <f t="shared" si="1"/>
        <v>52381</v>
      </c>
      <c r="L34" s="79">
        <f t="shared" si="2"/>
        <v>-1568</v>
      </c>
      <c r="M34" s="89">
        <f t="shared" si="3"/>
        <v>-2.9934518241347052</v>
      </c>
      <c r="N34" s="99">
        <v>44353</v>
      </c>
      <c r="O34" s="79">
        <v>46060</v>
      </c>
      <c r="P34" s="79">
        <v>-1707</v>
      </c>
      <c r="Q34" s="100">
        <f t="shared" si="4"/>
        <v>-3.7060356057316541</v>
      </c>
      <c r="R34" s="93">
        <v>6460</v>
      </c>
      <c r="S34" s="79">
        <v>6321</v>
      </c>
      <c r="T34" s="79">
        <v>139</v>
      </c>
      <c r="U34" s="84">
        <f t="shared" si="0"/>
        <v>2.1990191425407373</v>
      </c>
    </row>
    <row r="35" spans="8:21" x14ac:dyDescent="0.2">
      <c r="H35" s="265" t="s">
        <v>2</v>
      </c>
      <c r="I35" s="265"/>
      <c r="J35" s="85">
        <f t="shared" si="1"/>
        <v>6806424</v>
      </c>
      <c r="K35" s="85">
        <f>SUM(O35,S35)</f>
        <v>6805243</v>
      </c>
      <c r="L35" s="85">
        <f t="shared" si="2"/>
        <v>1181</v>
      </c>
      <c r="M35" s="90">
        <f t="shared" si="3"/>
        <v>1.7354266409002589E-2</v>
      </c>
      <c r="N35" s="101">
        <v>5872805</v>
      </c>
      <c r="O35" s="85">
        <v>5885270</v>
      </c>
      <c r="P35" s="85">
        <v>-12465</v>
      </c>
      <c r="Q35" s="102">
        <f t="shared" si="4"/>
        <v>-0.21179996839567261</v>
      </c>
      <c r="R35" s="94">
        <v>933619</v>
      </c>
      <c r="S35" s="85">
        <v>919973</v>
      </c>
      <c r="T35" s="85">
        <v>13646</v>
      </c>
      <c r="U35" s="86">
        <f t="shared" si="0"/>
        <v>1.4833044013248216</v>
      </c>
    </row>
    <row r="53" spans="1:7" x14ac:dyDescent="0.2">
      <c r="A53" s="263" t="s">
        <v>387</v>
      </c>
      <c r="B53" s="264"/>
      <c r="C53" s="264"/>
      <c r="D53" s="264"/>
      <c r="E53" s="264"/>
      <c r="F53" s="264"/>
      <c r="G53" s="264"/>
    </row>
    <row r="54" spans="1:7" x14ac:dyDescent="0.2">
      <c r="A54" s="264"/>
      <c r="B54" s="264"/>
      <c r="C54" s="264"/>
      <c r="D54" s="264"/>
      <c r="E54" s="264"/>
      <c r="F54" s="264"/>
      <c r="G54" s="264"/>
    </row>
    <row r="55" spans="1:7" x14ac:dyDescent="0.2">
      <c r="A55" s="80" t="s">
        <v>333</v>
      </c>
    </row>
  </sheetData>
  <mergeCells count="6">
    <mergeCell ref="A53:G54"/>
    <mergeCell ref="H35:I35"/>
    <mergeCell ref="H2:I3"/>
    <mergeCell ref="N2:Q2"/>
    <mergeCell ref="R2:U2"/>
    <mergeCell ref="J2:M2"/>
  </mergeCells>
  <pageMargins left="0.25" right="0.25" top="0.75" bottom="0.75" header="0.3" footer="0.3"/>
  <pageSetup paperSize="9"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activeCell="M31" sqref="M31"/>
    </sheetView>
  </sheetViews>
  <sheetFormatPr baseColWidth="10" defaultRowHeight="15" x14ac:dyDescent="0.25"/>
  <cols>
    <col min="1" max="1" width="19.28515625" style="1" customWidth="1"/>
    <col min="2" max="16384" width="11.42578125" style="1"/>
  </cols>
  <sheetData>
    <row r="1" spans="1:12" s="3" customFormat="1" ht="12.75" x14ac:dyDescent="0.2">
      <c r="A1" s="77" t="s">
        <v>335</v>
      </c>
    </row>
    <row r="4" spans="1:12" x14ac:dyDescent="0.25">
      <c r="L4" s="135" t="s">
        <v>341</v>
      </c>
    </row>
    <row r="25" spans="1:10" x14ac:dyDescent="0.25">
      <c r="A25" s="4" t="s">
        <v>336</v>
      </c>
    </row>
    <row r="26" spans="1:10" ht="15.75" thickBot="1" x14ac:dyDescent="0.3">
      <c r="A26" s="278" t="s">
        <v>404</v>
      </c>
      <c r="B26" s="278"/>
      <c r="C26" s="278"/>
      <c r="D26" s="278"/>
      <c r="E26" s="278"/>
      <c r="F26" s="278"/>
      <c r="G26" s="278"/>
      <c r="H26" s="278"/>
      <c r="I26" s="278"/>
      <c r="J26" s="278"/>
    </row>
    <row r="27" spans="1:10" ht="15.75" thickTop="1" x14ac:dyDescent="0.25">
      <c r="A27" s="276" t="s">
        <v>19</v>
      </c>
      <c r="B27" s="273" t="s">
        <v>102</v>
      </c>
      <c r="C27" s="274"/>
      <c r="D27" s="274"/>
      <c r="E27" s="274"/>
      <c r="F27" s="275"/>
    </row>
    <row r="28" spans="1:10" x14ac:dyDescent="0.25">
      <c r="A28" s="277"/>
      <c r="B28" s="104" t="s">
        <v>84</v>
      </c>
      <c r="C28" s="104" t="s">
        <v>85</v>
      </c>
      <c r="D28" s="104" t="s">
        <v>87</v>
      </c>
      <c r="E28" s="104" t="s">
        <v>88</v>
      </c>
      <c r="F28" s="104" t="s">
        <v>2</v>
      </c>
    </row>
    <row r="29" spans="1:10" x14ac:dyDescent="0.25">
      <c r="A29" s="2" t="s">
        <v>71</v>
      </c>
      <c r="B29" s="106">
        <v>49.123238278283907</v>
      </c>
      <c r="C29" s="106">
        <v>46.197645430482254</v>
      </c>
      <c r="D29" s="106">
        <v>8.7481227377552422</v>
      </c>
      <c r="E29" s="106">
        <v>47.808617249967448</v>
      </c>
      <c r="F29" s="106">
        <v>11.966824644549764</v>
      </c>
    </row>
    <row r="30" spans="1:10" x14ac:dyDescent="0.25">
      <c r="A30" s="2" t="s">
        <v>63</v>
      </c>
      <c r="B30" s="106">
        <v>44.743181651058968</v>
      </c>
      <c r="C30" s="106">
        <v>83.399327020893651</v>
      </c>
      <c r="D30" s="106">
        <v>30.554009542652295</v>
      </c>
      <c r="E30" s="106">
        <v>46.609081413676073</v>
      </c>
      <c r="F30" s="106">
        <v>31.268725674124269</v>
      </c>
    </row>
    <row r="31" spans="1:10" x14ac:dyDescent="0.25">
      <c r="A31" s="2" t="s">
        <v>55</v>
      </c>
      <c r="B31" s="106">
        <v>39.748987491142216</v>
      </c>
      <c r="C31" s="106">
        <v>38.652805263212834</v>
      </c>
      <c r="D31" s="106">
        <v>29.295257571161592</v>
      </c>
      <c r="E31" s="106">
        <v>39.284203386682513</v>
      </c>
      <c r="F31" s="106">
        <v>31.917598717547126</v>
      </c>
    </row>
    <row r="32" spans="1:10" x14ac:dyDescent="0.25">
      <c r="A32" s="2" t="s">
        <v>25</v>
      </c>
      <c r="B32" s="106">
        <v>34.374925179342092</v>
      </c>
      <c r="C32" s="106">
        <v>36.331624961452327</v>
      </c>
      <c r="D32" s="106">
        <v>8.3540548300374073</v>
      </c>
      <c r="E32" s="106">
        <v>35.393314837043668</v>
      </c>
      <c r="F32" s="106">
        <v>13.448691779550936</v>
      </c>
    </row>
    <row r="33" spans="1:6" x14ac:dyDescent="0.25">
      <c r="A33" s="2" t="s">
        <v>57</v>
      </c>
      <c r="B33" s="106">
        <v>33.996317964239445</v>
      </c>
      <c r="C33" s="106">
        <v>32.801710078654814</v>
      </c>
      <c r="D33" s="106">
        <v>8.7356460741939888</v>
      </c>
      <c r="E33" s="106">
        <v>33.643338020272424</v>
      </c>
      <c r="F33" s="106">
        <v>11.736531686656376</v>
      </c>
    </row>
    <row r="34" spans="1:6" x14ac:dyDescent="0.25">
      <c r="A34" s="2" t="s">
        <v>47</v>
      </c>
      <c r="B34" s="106">
        <v>33.553086592466038</v>
      </c>
      <c r="C34" s="106">
        <v>40.158562905876472</v>
      </c>
      <c r="D34" s="106">
        <v>13.613126917701202</v>
      </c>
      <c r="E34" s="106">
        <v>36.731831695366495</v>
      </c>
      <c r="F34" s="106">
        <v>15.155053555790088</v>
      </c>
    </row>
    <row r="35" spans="1:6" x14ac:dyDescent="0.25">
      <c r="A35" s="2" t="s">
        <v>43</v>
      </c>
      <c r="B35" s="106">
        <v>33.166801259892232</v>
      </c>
      <c r="C35" s="106">
        <v>44.145418709675241</v>
      </c>
      <c r="D35" s="106">
        <v>5.1798797104072634</v>
      </c>
      <c r="E35" s="106">
        <v>34.79942339781956</v>
      </c>
      <c r="F35" s="106">
        <v>7.6934454112948956</v>
      </c>
    </row>
    <row r="36" spans="1:6" x14ac:dyDescent="0.25">
      <c r="A36" s="2" t="s">
        <v>69</v>
      </c>
      <c r="B36" s="106">
        <v>32.309483928986808</v>
      </c>
      <c r="C36" s="106">
        <v>26.371685522249315</v>
      </c>
      <c r="D36" s="106">
        <v>16.247530822704075</v>
      </c>
      <c r="E36" s="106">
        <v>28.828784473568419</v>
      </c>
      <c r="F36" s="106">
        <v>17.128850515841076</v>
      </c>
    </row>
    <row r="37" spans="1:6" s="3" customFormat="1" ht="12.75" x14ac:dyDescent="0.2">
      <c r="A37" s="2" t="s">
        <v>65</v>
      </c>
      <c r="B37" s="106">
        <v>31.660427488306397</v>
      </c>
      <c r="C37" s="106">
        <v>37.054911708105656</v>
      </c>
      <c r="D37" s="106">
        <v>7.8559383454099301</v>
      </c>
      <c r="E37" s="106">
        <v>33.821785180791956</v>
      </c>
      <c r="F37" s="106">
        <v>9.4952856350526904</v>
      </c>
    </row>
    <row r="38" spans="1:6" s="3" customFormat="1" ht="12.75" x14ac:dyDescent="0.2">
      <c r="A38" s="2" t="s">
        <v>75</v>
      </c>
      <c r="B38" s="106">
        <v>31.336827814732683</v>
      </c>
      <c r="C38" s="106">
        <v>58.525089899616979</v>
      </c>
      <c r="D38" s="106">
        <v>12.837925237503322</v>
      </c>
      <c r="E38" s="106">
        <v>33.40816360666544</v>
      </c>
      <c r="F38" s="106">
        <v>14.715423179003245</v>
      </c>
    </row>
    <row r="39" spans="1:6" s="3" customFormat="1" ht="12.75" x14ac:dyDescent="0.2">
      <c r="A39" s="2" t="s">
        <v>73</v>
      </c>
      <c r="B39" s="106">
        <v>31.118585257027405</v>
      </c>
      <c r="C39" s="106">
        <v>45.189695840596443</v>
      </c>
      <c r="D39" s="106">
        <v>16.006572625398611</v>
      </c>
      <c r="E39" s="106">
        <v>34.360771218071697</v>
      </c>
      <c r="F39" s="106">
        <v>17.157406802898738</v>
      </c>
    </row>
    <row r="40" spans="1:6" s="3" customFormat="1" ht="12.75" x14ac:dyDescent="0.2">
      <c r="A40" s="2" t="s">
        <v>59</v>
      </c>
      <c r="B40" s="106">
        <v>30.492069471468458</v>
      </c>
      <c r="C40" s="106">
        <v>31.576414672977133</v>
      </c>
      <c r="D40" s="106">
        <v>5.6163770121524283</v>
      </c>
      <c r="E40" s="106">
        <v>30.932613714950051</v>
      </c>
      <c r="F40" s="106">
        <v>8.3755740772240177</v>
      </c>
    </row>
    <row r="41" spans="1:6" s="3" customFormat="1" ht="12.75" x14ac:dyDescent="0.2">
      <c r="A41" s="2" t="s">
        <v>41</v>
      </c>
      <c r="B41" s="106">
        <v>30.11507276865014</v>
      </c>
      <c r="C41" s="106">
        <v>43.295557181754049</v>
      </c>
      <c r="D41" s="106">
        <v>9.7102215964932306</v>
      </c>
      <c r="E41" s="106">
        <v>35.489057505809832</v>
      </c>
      <c r="F41" s="106">
        <v>11.406959152798791</v>
      </c>
    </row>
    <row r="42" spans="1:6" s="3" customFormat="1" ht="12.75" x14ac:dyDescent="0.2">
      <c r="A42" s="2" t="s">
        <v>81</v>
      </c>
      <c r="B42" s="106">
        <v>28.43160877416166</v>
      </c>
      <c r="C42" s="106">
        <v>40.416854103105578</v>
      </c>
      <c r="D42" s="106">
        <v>34.282120508893776</v>
      </c>
      <c r="E42" s="106">
        <v>32.685393324918813</v>
      </c>
      <c r="F42" s="106">
        <v>33.520645003664796</v>
      </c>
    </row>
    <row r="43" spans="1:6" s="3" customFormat="1" ht="12.75" x14ac:dyDescent="0.2">
      <c r="A43" s="2" t="s">
        <v>67</v>
      </c>
      <c r="B43" s="106">
        <v>28.21744758466324</v>
      </c>
      <c r="C43" s="106">
        <v>43.265305192808981</v>
      </c>
      <c r="D43" s="106">
        <v>8.8827328387480513</v>
      </c>
      <c r="E43" s="106">
        <v>34.572224896559632</v>
      </c>
      <c r="F43" s="106">
        <v>13.265238879736408</v>
      </c>
    </row>
    <row r="44" spans="1:6" s="3" customFormat="1" ht="12.75" x14ac:dyDescent="0.2">
      <c r="A44" s="2" t="s">
        <v>37</v>
      </c>
      <c r="B44" s="106">
        <v>27.840972863152498</v>
      </c>
      <c r="C44" s="106">
        <v>24.571005063460369</v>
      </c>
      <c r="D44" s="106">
        <v>2.4591210583238312</v>
      </c>
      <c r="E44" s="106">
        <v>25.722583664838911</v>
      </c>
      <c r="F44" s="106">
        <v>6.0248053594061197</v>
      </c>
    </row>
    <row r="45" spans="1:6" s="3" customFormat="1" ht="12.75" x14ac:dyDescent="0.2">
      <c r="A45" s="2" t="s">
        <v>77</v>
      </c>
      <c r="B45" s="106">
        <v>25.237552994807793</v>
      </c>
      <c r="C45" s="106">
        <v>33.77678824713476</v>
      </c>
      <c r="D45" s="106">
        <v>11.429616476928581</v>
      </c>
      <c r="E45" s="106">
        <v>28.231994237379858</v>
      </c>
      <c r="F45" s="106">
        <v>12.936554132712455</v>
      </c>
    </row>
    <row r="46" spans="1:6" s="3" customFormat="1" ht="12.75" x14ac:dyDescent="0.2">
      <c r="A46" s="2" t="s">
        <v>61</v>
      </c>
      <c r="B46" s="106">
        <v>24.064233518572991</v>
      </c>
      <c r="C46" s="106">
        <v>31.518930014130209</v>
      </c>
      <c r="D46" s="106">
        <v>10.895637554044264</v>
      </c>
      <c r="E46" s="106">
        <v>27.020499086863975</v>
      </c>
      <c r="F46" s="106">
        <v>14.204878866627546</v>
      </c>
    </row>
    <row r="47" spans="1:6" s="3" customFormat="1" ht="12.75" x14ac:dyDescent="0.2">
      <c r="A47" s="2" t="s">
        <v>83</v>
      </c>
      <c r="B47" s="106">
        <v>23.361680090718504</v>
      </c>
      <c r="C47" s="106">
        <v>31.106492451786806</v>
      </c>
      <c r="D47" s="106">
        <v>20.639086155079333</v>
      </c>
      <c r="E47" s="106">
        <v>24.907306678210954</v>
      </c>
      <c r="F47" s="106">
        <v>21.685852209431861</v>
      </c>
    </row>
    <row r="48" spans="1:6" s="3" customFormat="1" ht="12.75" x14ac:dyDescent="0.2">
      <c r="A48" s="2" t="s">
        <v>39</v>
      </c>
      <c r="B48" s="106">
        <v>19.297541921275169</v>
      </c>
      <c r="C48" s="106">
        <v>24.044980077488088</v>
      </c>
      <c r="D48" s="106">
        <v>9.0132398399907121</v>
      </c>
      <c r="E48" s="106">
        <v>22.18518352434905</v>
      </c>
      <c r="F48" s="106">
        <v>10.746326875568847</v>
      </c>
    </row>
    <row r="49" spans="1:6" s="3" customFormat="1" ht="12.75" x14ac:dyDescent="0.2">
      <c r="A49" s="2" t="s">
        <v>31</v>
      </c>
      <c r="B49" s="106">
        <v>19.032450104986623</v>
      </c>
      <c r="C49" s="106">
        <v>20.199333459095769</v>
      </c>
      <c r="D49" s="106">
        <v>7.906842174907788</v>
      </c>
      <c r="E49" s="106">
        <v>19.162094503458245</v>
      </c>
      <c r="F49" s="106">
        <v>9.2004194892435027</v>
      </c>
    </row>
    <row r="50" spans="1:6" s="3" customFormat="1" ht="12.75" x14ac:dyDescent="0.2">
      <c r="A50" s="2" t="s">
        <v>33</v>
      </c>
      <c r="B50" s="106">
        <v>18.675191125456163</v>
      </c>
      <c r="C50" s="106">
        <v>29.57822058579918</v>
      </c>
      <c r="D50" s="106">
        <v>3.6655939298848654</v>
      </c>
      <c r="E50" s="106">
        <v>24.891280361104503</v>
      </c>
      <c r="F50" s="106">
        <v>5.7095966139759868</v>
      </c>
    </row>
    <row r="51" spans="1:6" s="3" customFormat="1" ht="12.75" x14ac:dyDescent="0.2">
      <c r="A51" s="2" t="s">
        <v>49</v>
      </c>
      <c r="B51" s="106">
        <v>16.105741230210249</v>
      </c>
      <c r="C51" s="106">
        <v>17.520339569100198</v>
      </c>
      <c r="D51" s="106">
        <v>4.4656971399592011</v>
      </c>
      <c r="E51" s="106">
        <v>16.59803428287201</v>
      </c>
      <c r="F51" s="106">
        <v>6.6903283052351377</v>
      </c>
    </row>
    <row r="52" spans="1:6" s="3" customFormat="1" ht="12.75" x14ac:dyDescent="0.2">
      <c r="A52" s="2" t="s">
        <v>23</v>
      </c>
      <c r="B52" s="106">
        <v>13.887844171898287</v>
      </c>
      <c r="C52" s="106">
        <v>20.964780610829564</v>
      </c>
      <c r="D52" s="106">
        <v>3.7228816052207012</v>
      </c>
      <c r="E52" s="106">
        <v>18.225141134185289</v>
      </c>
      <c r="F52" s="106">
        <v>7.0028167442898175</v>
      </c>
    </row>
    <row r="53" spans="1:6" s="3" customFormat="1" ht="12.75" x14ac:dyDescent="0.2">
      <c r="A53" s="2" t="s">
        <v>45</v>
      </c>
      <c r="B53" s="106">
        <v>13.405346465565779</v>
      </c>
      <c r="C53" s="106">
        <v>18.812986312522568</v>
      </c>
      <c r="D53" s="106">
        <v>10.717731852255392</v>
      </c>
      <c r="E53" s="106">
        <v>16.207290390682758</v>
      </c>
      <c r="F53" s="106">
        <v>13.532023782644689</v>
      </c>
    </row>
    <row r="54" spans="1:6" s="3" customFormat="1" ht="12.75" x14ac:dyDescent="0.2">
      <c r="A54" s="2" t="s">
        <v>51</v>
      </c>
      <c r="B54" s="106">
        <v>13.055040071237922</v>
      </c>
      <c r="C54" s="106">
        <v>15.685978771139306</v>
      </c>
      <c r="D54" s="106">
        <v>5.7462356882810877</v>
      </c>
      <c r="E54" s="106">
        <v>13.27330195996568</v>
      </c>
      <c r="F54" s="106">
        <v>8.497146480659481</v>
      </c>
    </row>
    <row r="55" spans="1:6" s="3" customFormat="1" ht="12.75" x14ac:dyDescent="0.2">
      <c r="A55" s="2" t="s">
        <v>29</v>
      </c>
      <c r="B55" s="106">
        <v>11.358375366515606</v>
      </c>
      <c r="C55" s="106">
        <v>17.060896840170056</v>
      </c>
      <c r="D55" s="106">
        <v>2.480796367498892</v>
      </c>
      <c r="E55" s="106">
        <v>12.718838819143622</v>
      </c>
      <c r="F55" s="106">
        <v>4.6947719276587865</v>
      </c>
    </row>
    <row r="56" spans="1:6" s="3" customFormat="1" ht="12.75" x14ac:dyDescent="0.2">
      <c r="A56" s="2" t="s">
        <v>86</v>
      </c>
      <c r="B56" s="106">
        <v>7.5813561687411406</v>
      </c>
      <c r="C56" s="106">
        <v>10.131155072953128</v>
      </c>
      <c r="D56" s="106">
        <v>1.9474414097116823</v>
      </c>
      <c r="E56" s="106">
        <v>8.3906285943021981</v>
      </c>
      <c r="F56" s="106">
        <v>4.1675742394540043</v>
      </c>
    </row>
    <row r="57" spans="1:6" s="3" customFormat="1" ht="12.75" x14ac:dyDescent="0.2">
      <c r="A57" s="2" t="s">
        <v>79</v>
      </c>
      <c r="B57" s="106">
        <v>5.6494387883557113</v>
      </c>
      <c r="C57" s="106">
        <v>9.104821234055942</v>
      </c>
      <c r="D57" s="106">
        <v>4.113442509079249</v>
      </c>
      <c r="E57" s="106">
        <v>6.0675621434064988</v>
      </c>
      <c r="F57" s="106">
        <v>4.5912391660810492</v>
      </c>
    </row>
    <row r="58" spans="1:6" s="3" customFormat="1" ht="12.75" x14ac:dyDescent="0.2">
      <c r="A58" s="2" t="s">
        <v>35</v>
      </c>
      <c r="B58" s="106">
        <v>2.4070322212259279</v>
      </c>
      <c r="C58" s="106">
        <v>3.0536086276293442</v>
      </c>
      <c r="D58" s="106">
        <v>28.049855313107201</v>
      </c>
      <c r="E58" s="106">
        <v>2.6711868903107479</v>
      </c>
      <c r="F58" s="106">
        <v>4.1234260412342607</v>
      </c>
    </row>
    <row r="59" spans="1:6" s="3" customFormat="1" ht="12.75" x14ac:dyDescent="0.2">
      <c r="A59" s="2" t="s">
        <v>53</v>
      </c>
      <c r="B59" s="106">
        <v>0</v>
      </c>
      <c r="C59" s="106">
        <v>1.9526281322193004</v>
      </c>
      <c r="D59" s="106">
        <v>5.8807291839190858</v>
      </c>
      <c r="E59" s="106">
        <v>1.9526281322193004</v>
      </c>
      <c r="F59" s="106">
        <v>2.2734550112071727</v>
      </c>
    </row>
    <row r="60" spans="1:6" s="3" customFormat="1" ht="12.75" x14ac:dyDescent="0.2">
      <c r="A60" s="105" t="s">
        <v>89</v>
      </c>
      <c r="B60" s="107">
        <v>20.374811522268345</v>
      </c>
      <c r="C60" s="107">
        <v>26.514248421510501</v>
      </c>
      <c r="D60" s="107">
        <v>9.6929200963946354</v>
      </c>
      <c r="E60" s="107">
        <v>22.586304802698457</v>
      </c>
      <c r="F60" s="107">
        <v>11.802604911472105</v>
      </c>
    </row>
    <row r="61" spans="1:6" s="3" customFormat="1" ht="12.75" x14ac:dyDescent="0.2">
      <c r="A61" s="105" t="s">
        <v>90</v>
      </c>
      <c r="B61" s="107">
        <v>11.860523284967291</v>
      </c>
      <c r="C61" s="107">
        <v>9.4038448869471463</v>
      </c>
      <c r="D61" s="107">
        <v>17.735994696575048</v>
      </c>
      <c r="E61" s="107">
        <v>10.448928860277112</v>
      </c>
      <c r="F61" s="107">
        <v>13.184690526780541</v>
      </c>
    </row>
    <row r="62" spans="1:6" s="3" customFormat="1" ht="12.75" x14ac:dyDescent="0.2">
      <c r="A62" s="105" t="s">
        <v>111</v>
      </c>
      <c r="B62" s="107">
        <v>19.47425354264168</v>
      </c>
      <c r="C62" s="107">
        <v>22.732186224379404</v>
      </c>
      <c r="D62" s="107">
        <v>9.8577253398079066</v>
      </c>
      <c r="E62" s="107">
        <v>20.753278835007563</v>
      </c>
      <c r="F62" s="107">
        <v>11.864146455046219</v>
      </c>
    </row>
    <row r="63" spans="1:6" s="3" customFormat="1" ht="12.75" x14ac:dyDescent="0.2"/>
    <row r="64" spans="1:6"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sheetData>
  <sortState ref="A37:S67">
    <sortCondition descending="1" ref="A37:A67"/>
  </sortState>
  <mergeCells count="3">
    <mergeCell ref="B27:F27"/>
    <mergeCell ref="A27:A28"/>
    <mergeCell ref="A26:J2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Normal="100" workbookViewId="0">
      <selection activeCell="T2" sqref="T2"/>
    </sheetView>
  </sheetViews>
  <sheetFormatPr baseColWidth="10" defaultRowHeight="11.25" x14ac:dyDescent="0.2"/>
  <cols>
    <col min="1" max="1" width="9" style="112" customWidth="1"/>
    <col min="2" max="16384" width="11.42578125" style="111"/>
  </cols>
  <sheetData>
    <row r="1" spans="1:7" ht="12" thickBot="1" x14ac:dyDescent="0.25">
      <c r="A1" s="108" t="s">
        <v>338</v>
      </c>
    </row>
    <row r="2" spans="1:7" ht="12" thickTop="1" x14ac:dyDescent="0.2">
      <c r="A2" s="116" t="s">
        <v>92</v>
      </c>
      <c r="B2" s="117">
        <v>2015</v>
      </c>
      <c r="C2" s="118">
        <v>2016</v>
      </c>
    </row>
    <row r="3" spans="1:7" x14ac:dyDescent="0.2">
      <c r="A3" s="109" t="s">
        <v>8</v>
      </c>
      <c r="B3" s="113">
        <v>2.1999999999999997</v>
      </c>
      <c r="C3" s="113">
        <v>1.3</v>
      </c>
    </row>
    <row r="4" spans="1:7" x14ac:dyDescent="0.2">
      <c r="A4" s="110" t="s">
        <v>9</v>
      </c>
      <c r="B4" s="114">
        <v>1.9</v>
      </c>
      <c r="C4" s="114">
        <v>0.89999999999999991</v>
      </c>
    </row>
    <row r="5" spans="1:7" x14ac:dyDescent="0.2">
      <c r="A5" s="110" t="s">
        <v>10</v>
      </c>
      <c r="B5" s="114">
        <v>0.8</v>
      </c>
      <c r="C5" s="114">
        <v>0.5</v>
      </c>
    </row>
    <row r="6" spans="1:7" x14ac:dyDescent="0.2">
      <c r="A6" s="110" t="s">
        <v>11</v>
      </c>
      <c r="B6" s="114">
        <v>0.5</v>
      </c>
      <c r="C6" s="114">
        <v>0.2</v>
      </c>
    </row>
    <row r="7" spans="1:7" x14ac:dyDescent="0.2">
      <c r="A7" s="115" t="s">
        <v>12</v>
      </c>
      <c r="B7" s="114">
        <v>0.70000000000000007</v>
      </c>
      <c r="C7" s="114">
        <v>0.3</v>
      </c>
    </row>
    <row r="8" spans="1:7" x14ac:dyDescent="0.2">
      <c r="A8" s="282" t="s">
        <v>337</v>
      </c>
      <c r="B8" s="264"/>
      <c r="C8" s="264"/>
    </row>
    <row r="9" spans="1:7" x14ac:dyDescent="0.2">
      <c r="A9" s="264"/>
      <c r="B9" s="264"/>
      <c r="C9" s="264"/>
    </row>
    <row r="10" spans="1:7" x14ac:dyDescent="0.2">
      <c r="A10" s="264"/>
      <c r="B10" s="264"/>
      <c r="C10" s="264"/>
    </row>
    <row r="11" spans="1:7" x14ac:dyDescent="0.2">
      <c r="A11" s="283" t="s">
        <v>339</v>
      </c>
      <c r="B11" s="284"/>
      <c r="C11" s="284"/>
    </row>
    <row r="12" spans="1:7" ht="12" thickBot="1" x14ac:dyDescent="0.25">
      <c r="A12" s="285"/>
      <c r="B12" s="285"/>
      <c r="C12" s="285"/>
    </row>
    <row r="13" spans="1:7" x14ac:dyDescent="0.2">
      <c r="A13" s="108"/>
    </row>
    <row r="14" spans="1:7" ht="12" thickBot="1" x14ac:dyDescent="0.25">
      <c r="A14" s="108" t="s">
        <v>346</v>
      </c>
      <c r="G14" s="130"/>
    </row>
    <row r="15" spans="1:7" ht="23.25" thickTop="1" x14ac:dyDescent="0.2">
      <c r="A15" s="153" t="s">
        <v>92</v>
      </c>
      <c r="B15" s="153" t="s">
        <v>93</v>
      </c>
      <c r="C15" s="153" t="s">
        <v>89</v>
      </c>
      <c r="D15" s="153" t="s">
        <v>94</v>
      </c>
      <c r="E15" s="153" t="s">
        <v>91</v>
      </c>
    </row>
    <row r="16" spans="1:7" x14ac:dyDescent="0.2">
      <c r="A16" s="279" t="s">
        <v>8</v>
      </c>
      <c r="B16" s="154">
        <v>2014</v>
      </c>
      <c r="C16" s="119">
        <v>3.0369999999999998E-2</v>
      </c>
      <c r="D16" s="119">
        <v>3.9379999999999998E-2</v>
      </c>
      <c r="E16" s="119">
        <v>3.074E-2</v>
      </c>
    </row>
    <row r="17" spans="1:5" x14ac:dyDescent="0.2">
      <c r="A17" s="280"/>
      <c r="B17" s="155">
        <v>2015</v>
      </c>
      <c r="C17" s="120">
        <v>2.1170000000000001E-2</v>
      </c>
      <c r="D17" s="120">
        <v>3.3000000000000002E-2</v>
      </c>
      <c r="E17" s="120">
        <v>2.1600000000000001E-2</v>
      </c>
    </row>
    <row r="18" spans="1:5" x14ac:dyDescent="0.2">
      <c r="A18" s="281"/>
      <c r="B18" s="156">
        <v>2016</v>
      </c>
      <c r="C18" s="122">
        <v>1.2999999999999999E-2</v>
      </c>
      <c r="D18" s="122">
        <v>2.3E-2</v>
      </c>
      <c r="E18" s="122">
        <v>1.2999999999999999E-2</v>
      </c>
    </row>
    <row r="19" spans="1:5" x14ac:dyDescent="0.2">
      <c r="A19" s="279" t="s">
        <v>9</v>
      </c>
      <c r="B19" s="154">
        <v>2014</v>
      </c>
      <c r="C19" s="119">
        <v>3.2669999999999998E-2</v>
      </c>
      <c r="D19" s="119">
        <v>6.3210000000000002E-2</v>
      </c>
      <c r="E19" s="119">
        <v>3.3959999999999997E-2</v>
      </c>
    </row>
    <row r="20" spans="1:5" x14ac:dyDescent="0.2">
      <c r="A20" s="280"/>
      <c r="B20" s="155">
        <v>2015</v>
      </c>
      <c r="C20" s="120">
        <v>1.7739999999999999E-2</v>
      </c>
      <c r="D20" s="120">
        <v>4.2000000000000003E-2</v>
      </c>
      <c r="E20" s="120">
        <v>1.8689999999999998E-2</v>
      </c>
    </row>
    <row r="21" spans="1:5" x14ac:dyDescent="0.2">
      <c r="A21" s="281"/>
      <c r="B21" s="156">
        <v>2016</v>
      </c>
      <c r="C21" s="122">
        <v>8.9999999999999993E-3</v>
      </c>
      <c r="D21" s="122">
        <v>2.4E-2</v>
      </c>
      <c r="E21" s="122">
        <v>8.9999999999999993E-3</v>
      </c>
    </row>
    <row r="22" spans="1:5" x14ac:dyDescent="0.2">
      <c r="A22" s="279" t="s">
        <v>10</v>
      </c>
      <c r="B22" s="154">
        <v>2014</v>
      </c>
      <c r="C22" s="119">
        <v>1.455E-2</v>
      </c>
      <c r="D22" s="119">
        <v>1.8200000000000001E-2</v>
      </c>
      <c r="E22" s="119">
        <v>1.4710000000000001E-2</v>
      </c>
    </row>
    <row r="23" spans="1:5" x14ac:dyDescent="0.2">
      <c r="A23" s="280"/>
      <c r="B23" s="155">
        <v>2015</v>
      </c>
      <c r="C23" s="120">
        <v>7.4799999999999997E-3</v>
      </c>
      <c r="D23" s="120">
        <v>1.2999999999999999E-2</v>
      </c>
      <c r="E23" s="120">
        <v>7.6600000000000001E-3</v>
      </c>
    </row>
    <row r="24" spans="1:5" x14ac:dyDescent="0.2">
      <c r="A24" s="281"/>
      <c r="B24" s="156">
        <v>2016</v>
      </c>
      <c r="C24" s="122">
        <v>5.0000000000000001E-3</v>
      </c>
      <c r="D24" s="122">
        <v>0.01</v>
      </c>
      <c r="E24" s="122">
        <v>5.0000000000000001E-3</v>
      </c>
    </row>
    <row r="25" spans="1:5" x14ac:dyDescent="0.2">
      <c r="A25" s="279" t="s">
        <v>11</v>
      </c>
      <c r="B25" s="154">
        <v>2014</v>
      </c>
      <c r="C25" s="119">
        <v>9.2399999999999999E-3</v>
      </c>
      <c r="D25" s="119">
        <v>9.0799999999999995E-3</v>
      </c>
      <c r="E25" s="119">
        <v>9.2399999999999999E-3</v>
      </c>
    </row>
    <row r="26" spans="1:5" x14ac:dyDescent="0.2">
      <c r="A26" s="280"/>
      <c r="B26" s="155">
        <v>2015</v>
      </c>
      <c r="C26" s="120">
        <v>4.5900000000000003E-3</v>
      </c>
      <c r="D26" s="120">
        <v>8.0000000000000002E-3</v>
      </c>
      <c r="E26" s="120">
        <v>4.6899999999999997E-3</v>
      </c>
    </row>
    <row r="27" spans="1:5" x14ac:dyDescent="0.2">
      <c r="A27" s="281"/>
      <c r="B27" s="156">
        <v>2016</v>
      </c>
      <c r="C27" s="122">
        <v>2E-3</v>
      </c>
      <c r="D27" s="122">
        <v>6.0000000000000001E-3</v>
      </c>
      <c r="E27" s="122">
        <v>2E-3</v>
      </c>
    </row>
    <row r="28" spans="1:5" x14ac:dyDescent="0.2">
      <c r="A28" s="279" t="s">
        <v>12</v>
      </c>
      <c r="B28" s="154">
        <v>2014</v>
      </c>
      <c r="C28" s="119">
        <v>1.0169999999999998E-2</v>
      </c>
      <c r="D28" s="119">
        <v>1.729E-2</v>
      </c>
      <c r="E28" s="119">
        <v>1.0999999999999999E-2</v>
      </c>
    </row>
    <row r="29" spans="1:5" x14ac:dyDescent="0.2">
      <c r="A29" s="280"/>
      <c r="B29" s="155">
        <v>2015</v>
      </c>
      <c r="C29" s="120">
        <v>5.8499999999999993E-3</v>
      </c>
      <c r="D29" s="120">
        <v>1.9E-2</v>
      </c>
      <c r="E29" s="120">
        <v>7.0000000000000001E-3</v>
      </c>
    </row>
    <row r="30" spans="1:5" x14ac:dyDescent="0.2">
      <c r="A30" s="281"/>
      <c r="B30" s="157">
        <v>2016</v>
      </c>
      <c r="C30" s="121">
        <v>3.0000000000000001E-3</v>
      </c>
      <c r="D30" s="121">
        <v>1.0999999999999999E-2</v>
      </c>
      <c r="E30" s="121">
        <v>3.0000000000000001E-3</v>
      </c>
    </row>
  </sheetData>
  <mergeCells count="7">
    <mergeCell ref="A25:A27"/>
    <mergeCell ref="A28:A30"/>
    <mergeCell ref="A8:C10"/>
    <mergeCell ref="A11:C12"/>
    <mergeCell ref="A16:A18"/>
    <mergeCell ref="A19:A21"/>
    <mergeCell ref="A22:A24"/>
  </mergeCells>
  <pageMargins left="0.23622047244094491" right="0.23622047244094491" top="0.74803149606299213" bottom="0.74803149606299213" header="0.31496062992125984" footer="0.31496062992125984"/>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workbookViewId="0">
      <selection activeCell="I23" sqref="I23"/>
    </sheetView>
  </sheetViews>
  <sheetFormatPr baseColWidth="10" defaultRowHeight="11.25" x14ac:dyDescent="0.2"/>
  <cols>
    <col min="1" max="16384" width="11.42578125" style="78"/>
  </cols>
  <sheetData>
    <row r="1" spans="1:1" x14ac:dyDescent="0.2">
      <c r="A1" s="77" t="s">
        <v>340</v>
      </c>
    </row>
    <row r="15" spans="1:1" x14ac:dyDescent="0.2">
      <c r="A15" s="4" t="s">
        <v>337</v>
      </c>
    </row>
    <row r="16" spans="1:1" ht="12" thickBot="1" x14ac:dyDescent="0.25">
      <c r="A16" s="103" t="s">
        <v>339</v>
      </c>
    </row>
    <row r="17" spans="1:5" ht="12" thickTop="1" x14ac:dyDescent="0.2">
      <c r="A17" s="128" t="s">
        <v>103</v>
      </c>
      <c r="B17" s="128" t="s">
        <v>92</v>
      </c>
      <c r="C17" s="129" t="s">
        <v>104</v>
      </c>
      <c r="D17" s="129" t="s">
        <v>105</v>
      </c>
      <c r="E17" s="129" t="s">
        <v>106</v>
      </c>
    </row>
    <row r="18" spans="1:5" x14ac:dyDescent="0.2">
      <c r="A18" s="286" t="s">
        <v>107</v>
      </c>
      <c r="B18" s="123" t="s">
        <v>8</v>
      </c>
      <c r="C18" s="126">
        <v>1.2927976599762071E-2</v>
      </c>
      <c r="D18" s="126">
        <v>1.3372782036790204E-2</v>
      </c>
      <c r="E18" s="126">
        <v>1.1452327618469083E-2</v>
      </c>
    </row>
    <row r="19" spans="1:5" x14ac:dyDescent="0.2">
      <c r="A19" s="287"/>
      <c r="B19" s="123" t="s">
        <v>9</v>
      </c>
      <c r="C19" s="126">
        <v>4.6481330306520692E-2</v>
      </c>
      <c r="D19" s="126">
        <v>4.5560779485391459E-2</v>
      </c>
      <c r="E19" s="126">
        <v>3.6470842179179272E-2</v>
      </c>
    </row>
    <row r="20" spans="1:5" x14ac:dyDescent="0.2">
      <c r="A20" s="287"/>
      <c r="B20" s="123" t="s">
        <v>10</v>
      </c>
      <c r="C20" s="126">
        <v>8.3062424154707701E-2</v>
      </c>
      <c r="D20" s="126">
        <v>7.9958207684589638E-2</v>
      </c>
      <c r="E20" s="126">
        <v>6.2726490459916448E-2</v>
      </c>
    </row>
    <row r="21" spans="1:5" x14ac:dyDescent="0.2">
      <c r="A21" s="287"/>
      <c r="B21" s="123" t="s">
        <v>11</v>
      </c>
      <c r="C21" s="126">
        <v>0.10734139377811244</v>
      </c>
      <c r="D21" s="126">
        <v>9.5242595392688784E-2</v>
      </c>
      <c r="E21" s="126">
        <v>8.5521155802152304E-2</v>
      </c>
    </row>
    <row r="22" spans="1:5" x14ac:dyDescent="0.2">
      <c r="A22" s="287"/>
      <c r="B22" s="124" t="s">
        <v>12</v>
      </c>
      <c r="C22" s="127">
        <v>0.1206625133489107</v>
      </c>
      <c r="D22" s="127">
        <v>0.1164506321467344</v>
      </c>
      <c r="E22" s="127">
        <v>9.9419773302899458E-2</v>
      </c>
    </row>
    <row r="23" spans="1:5" x14ac:dyDescent="0.2">
      <c r="A23" s="287" t="s">
        <v>108</v>
      </c>
      <c r="B23" s="125" t="s">
        <v>8</v>
      </c>
      <c r="C23" s="126">
        <v>7.985444828223387E-3</v>
      </c>
      <c r="D23" s="126">
        <v>8.2705824722889912E-3</v>
      </c>
      <c r="E23" s="126">
        <v>6.5246211057308811E-3</v>
      </c>
    </row>
    <row r="24" spans="1:5" x14ac:dyDescent="0.2">
      <c r="A24" s="287"/>
      <c r="B24" s="123" t="s">
        <v>9</v>
      </c>
      <c r="C24" s="126">
        <v>3.2624277456647401E-2</v>
      </c>
      <c r="D24" s="126">
        <v>3.2426917572373919E-2</v>
      </c>
      <c r="E24" s="126">
        <v>2.545065011820331E-2</v>
      </c>
    </row>
    <row r="25" spans="1:5" x14ac:dyDescent="0.2">
      <c r="A25" s="287"/>
      <c r="B25" s="123" t="s">
        <v>10</v>
      </c>
      <c r="C25" s="126">
        <v>6.2659519796963062E-2</v>
      </c>
      <c r="D25" s="126">
        <v>6.151183084890275E-2</v>
      </c>
      <c r="E25" s="126">
        <v>4.7373542227800262E-2</v>
      </c>
    </row>
    <row r="26" spans="1:5" x14ac:dyDescent="0.2">
      <c r="A26" s="287"/>
      <c r="B26" s="123" t="s">
        <v>11</v>
      </c>
      <c r="C26" s="126">
        <v>8.1852267359470959E-2</v>
      </c>
      <c r="D26" s="126">
        <v>7.4019857798454228E-2</v>
      </c>
      <c r="E26" s="126">
        <v>6.6829376016335942E-2</v>
      </c>
    </row>
    <row r="27" spans="1:5" x14ac:dyDescent="0.2">
      <c r="A27" s="287"/>
      <c r="B27" s="124" t="s">
        <v>12</v>
      </c>
      <c r="C27" s="127">
        <v>9.5437412736174121E-2</v>
      </c>
      <c r="D27" s="127">
        <v>8.9651022864019256E-2</v>
      </c>
      <c r="E27" s="127">
        <v>7.7893994189498078E-2</v>
      </c>
    </row>
    <row r="28" spans="1:5" x14ac:dyDescent="0.2">
      <c r="A28" s="288" t="s">
        <v>16</v>
      </c>
      <c r="B28" s="125" t="s">
        <v>8</v>
      </c>
      <c r="C28" s="126">
        <v>1.1000000000000001E-2</v>
      </c>
      <c r="D28" s="126">
        <v>1.0872402103021244E-2</v>
      </c>
      <c r="E28" s="126">
        <v>9.0316812503621786E-3</v>
      </c>
    </row>
    <row r="29" spans="1:5" x14ac:dyDescent="0.2">
      <c r="A29" s="288"/>
      <c r="B29" s="123" t="s">
        <v>9</v>
      </c>
      <c r="C29" s="126">
        <v>0.04</v>
      </c>
      <c r="D29" s="126">
        <v>3.9123906723761717E-2</v>
      </c>
      <c r="E29" s="126">
        <v>3.1068618397135084E-2</v>
      </c>
    </row>
    <row r="30" spans="1:5" x14ac:dyDescent="0.2">
      <c r="A30" s="288"/>
      <c r="B30" s="123" t="s">
        <v>10</v>
      </c>
      <c r="C30" s="126">
        <v>7.2999999999999995E-2</v>
      </c>
      <c r="D30" s="126">
        <v>7.0894237163274518E-2</v>
      </c>
      <c r="E30" s="126">
        <v>5.5196844076696019E-2</v>
      </c>
    </row>
    <row r="31" spans="1:5" x14ac:dyDescent="0.2">
      <c r="A31" s="288"/>
      <c r="B31" s="123" t="s">
        <v>11</v>
      </c>
      <c r="C31" s="126">
        <v>9.5000000000000001E-2</v>
      </c>
      <c r="D31" s="126">
        <v>8.479131222332259E-2</v>
      </c>
      <c r="E31" s="126">
        <v>7.6335232317879295E-2</v>
      </c>
    </row>
    <row r="32" spans="1:5" x14ac:dyDescent="0.2">
      <c r="A32" s="288"/>
      <c r="B32" s="124" t="s">
        <v>12</v>
      </c>
      <c r="C32" s="127">
        <v>0.10800000000000001</v>
      </c>
      <c r="D32" s="127">
        <v>0.10328190783991188</v>
      </c>
      <c r="E32" s="127">
        <v>8.8824138933827998E-2</v>
      </c>
    </row>
  </sheetData>
  <mergeCells count="3">
    <mergeCell ref="A18:A22"/>
    <mergeCell ref="A23:A27"/>
    <mergeCell ref="A28:A32"/>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activeCell="O43" sqref="O43"/>
    </sheetView>
  </sheetViews>
  <sheetFormatPr baseColWidth="10" defaultRowHeight="11.25" x14ac:dyDescent="0.2"/>
  <cols>
    <col min="1" max="1" width="6.28515625" style="131" customWidth="1"/>
    <col min="2" max="2" width="12.140625" style="131" customWidth="1"/>
    <col min="3" max="8" width="9.28515625" style="131" customWidth="1"/>
    <col min="9" max="16384" width="11.42578125" style="131"/>
  </cols>
  <sheetData>
    <row r="1" spans="1:8" ht="12" thickBot="1" x14ac:dyDescent="0.25">
      <c r="A1" s="77" t="s">
        <v>342</v>
      </c>
    </row>
    <row r="2" spans="1:8" ht="12" thickTop="1" x14ac:dyDescent="0.2">
      <c r="A2" s="294" t="s">
        <v>109</v>
      </c>
      <c r="B2" s="295"/>
      <c r="C2" s="297" t="s">
        <v>110</v>
      </c>
      <c r="D2" s="297"/>
      <c r="E2" s="297" t="s">
        <v>90</v>
      </c>
      <c r="F2" s="297"/>
      <c r="G2" s="297" t="s">
        <v>111</v>
      </c>
      <c r="H2" s="297"/>
    </row>
    <row r="3" spans="1:8" x14ac:dyDescent="0.2">
      <c r="A3" s="296"/>
      <c r="B3" s="296"/>
      <c r="C3" s="298"/>
      <c r="D3" s="298"/>
      <c r="E3" s="298"/>
      <c r="F3" s="298"/>
      <c r="G3" s="298"/>
      <c r="H3" s="298"/>
    </row>
    <row r="4" spans="1:8" ht="22.5" x14ac:dyDescent="0.2">
      <c r="A4" s="296"/>
      <c r="B4" s="296"/>
      <c r="C4" s="134" t="s">
        <v>112</v>
      </c>
      <c r="D4" s="134" t="s">
        <v>113</v>
      </c>
      <c r="E4" s="134" t="s">
        <v>112</v>
      </c>
      <c r="F4" s="134" t="s">
        <v>113</v>
      </c>
      <c r="G4" s="134" t="s">
        <v>112</v>
      </c>
      <c r="H4" s="134" t="s">
        <v>113</v>
      </c>
    </row>
    <row r="5" spans="1:8" x14ac:dyDescent="0.2">
      <c r="A5" s="299" t="s">
        <v>114</v>
      </c>
      <c r="B5" s="7" t="s">
        <v>7</v>
      </c>
      <c r="C5" s="5">
        <v>17.740512701708113</v>
      </c>
      <c r="D5" s="5">
        <v>82.259487298291887</v>
      </c>
      <c r="E5" s="5">
        <v>45.852324521422062</v>
      </c>
      <c r="F5" s="5">
        <v>54.147675478577938</v>
      </c>
      <c r="G5" s="5">
        <v>18.012636111748407</v>
      </c>
      <c r="H5" s="5">
        <v>81.987363888251593</v>
      </c>
    </row>
    <row r="6" spans="1:8" x14ac:dyDescent="0.2">
      <c r="A6" s="300"/>
      <c r="B6" s="8" t="s">
        <v>13</v>
      </c>
      <c r="C6" s="6">
        <v>27.931725847582257</v>
      </c>
      <c r="D6" s="6">
        <v>72.068274152417743</v>
      </c>
      <c r="E6" s="6">
        <v>68.233683249657702</v>
      </c>
      <c r="F6" s="6">
        <v>31.766316750342309</v>
      </c>
      <c r="G6" s="6">
        <v>28.308695220622372</v>
      </c>
      <c r="H6" s="6">
        <v>71.691304779377631</v>
      </c>
    </row>
    <row r="7" spans="1:8" x14ac:dyDescent="0.2">
      <c r="A7" s="300"/>
      <c r="B7" s="132" t="s">
        <v>16</v>
      </c>
      <c r="C7" s="133">
        <v>24.609564197616031</v>
      </c>
      <c r="D7" s="133">
        <v>75.390435802383976</v>
      </c>
      <c r="E7" s="133">
        <v>60.766423357664237</v>
      </c>
      <c r="F7" s="133">
        <v>39.233576642335763</v>
      </c>
      <c r="G7" s="133">
        <v>24.951610014479233</v>
      </c>
      <c r="H7" s="133">
        <v>75.048389985520771</v>
      </c>
    </row>
    <row r="8" spans="1:8" x14ac:dyDescent="0.2">
      <c r="A8" s="301" t="s">
        <v>115</v>
      </c>
      <c r="B8" s="230" t="s">
        <v>7</v>
      </c>
      <c r="C8" s="231">
        <v>42.947433899668241</v>
      </c>
      <c r="D8" s="231">
        <v>57.052566100331759</v>
      </c>
      <c r="E8" s="231">
        <v>64.409287866367151</v>
      </c>
      <c r="F8" s="231">
        <v>35.590712133632849</v>
      </c>
      <c r="G8" s="231">
        <v>44.143489360995204</v>
      </c>
      <c r="H8" s="231">
        <v>55.856510639004796</v>
      </c>
    </row>
    <row r="9" spans="1:8" x14ac:dyDescent="0.2">
      <c r="A9" s="300"/>
      <c r="B9" s="8" t="s">
        <v>13</v>
      </c>
      <c r="C9" s="6">
        <v>70.010122035169715</v>
      </c>
      <c r="D9" s="6">
        <v>29.989877964830296</v>
      </c>
      <c r="E9" s="6">
        <v>81.90683255293338</v>
      </c>
      <c r="F9" s="6">
        <v>18.093167447066612</v>
      </c>
      <c r="G9" s="6">
        <v>70.749338724524875</v>
      </c>
      <c r="H9" s="6">
        <v>29.250661275475125</v>
      </c>
    </row>
    <row r="10" spans="1:8" x14ac:dyDescent="0.2">
      <c r="A10" s="302"/>
      <c r="B10" s="232" t="s">
        <v>16</v>
      </c>
      <c r="C10" s="233">
        <v>59.674175425578866</v>
      </c>
      <c r="D10" s="233">
        <v>40.325824574421141</v>
      </c>
      <c r="E10" s="233">
        <v>75.694717426143754</v>
      </c>
      <c r="F10" s="233">
        <v>24.30528257385625</v>
      </c>
      <c r="G10" s="233">
        <v>60.630594831684846</v>
      </c>
      <c r="H10" s="233">
        <v>39.369405168315147</v>
      </c>
    </row>
    <row r="11" spans="1:8" x14ac:dyDescent="0.2">
      <c r="A11" s="293" t="s">
        <v>16</v>
      </c>
      <c r="B11" s="132" t="s">
        <v>7</v>
      </c>
      <c r="C11" s="133">
        <v>37.401663173949096</v>
      </c>
      <c r="D11" s="133">
        <v>62.598336826050904</v>
      </c>
      <c r="E11" s="133">
        <v>63.581069397967795</v>
      </c>
      <c r="F11" s="133">
        <v>36.418930602032198</v>
      </c>
      <c r="G11" s="133">
        <v>38.605112418311045</v>
      </c>
      <c r="H11" s="133">
        <v>61.394887581688963</v>
      </c>
    </row>
    <row r="12" spans="1:8" x14ac:dyDescent="0.2">
      <c r="A12" s="293"/>
      <c r="B12" s="132" t="s">
        <v>13</v>
      </c>
      <c r="C12" s="133">
        <v>58.862944121871088</v>
      </c>
      <c r="D12" s="133">
        <v>41.137055878128919</v>
      </c>
      <c r="E12" s="133">
        <v>81.238886752172476</v>
      </c>
      <c r="F12" s="133">
        <v>18.761113247827517</v>
      </c>
      <c r="G12" s="133">
        <v>59.952850410692307</v>
      </c>
      <c r="H12" s="133">
        <v>40.047149589307693</v>
      </c>
    </row>
    <row r="13" spans="1:8" x14ac:dyDescent="0.2">
      <c r="A13" s="293"/>
      <c r="B13" s="132" t="s">
        <v>16</v>
      </c>
      <c r="C13" s="133">
        <v>50.964538822886027</v>
      </c>
      <c r="D13" s="133">
        <v>49.035461177113973</v>
      </c>
      <c r="E13" s="133">
        <v>74.987757453550344</v>
      </c>
      <c r="F13" s="133">
        <v>25.012242546449659</v>
      </c>
      <c r="G13" s="133">
        <v>52.110505049533451</v>
      </c>
      <c r="H13" s="133">
        <v>47.889494950466549</v>
      </c>
    </row>
    <row r="14" spans="1:8" x14ac:dyDescent="0.2">
      <c r="A14" s="289" t="s">
        <v>343</v>
      </c>
      <c r="B14" s="290"/>
      <c r="C14" s="290"/>
      <c r="D14" s="290"/>
      <c r="E14" s="290"/>
      <c r="F14" s="290"/>
      <c r="G14" s="290"/>
      <c r="H14" s="290"/>
    </row>
    <row r="15" spans="1:8" x14ac:dyDescent="0.2">
      <c r="A15" s="264"/>
      <c r="B15" s="264"/>
      <c r="C15" s="264"/>
      <c r="D15" s="264"/>
      <c r="E15" s="264"/>
      <c r="F15" s="264"/>
      <c r="G15" s="264"/>
      <c r="H15" s="264"/>
    </row>
    <row r="16" spans="1:8" ht="15.75" thickBot="1" x14ac:dyDescent="0.25">
      <c r="A16" s="291" t="s">
        <v>344</v>
      </c>
      <c r="B16" s="292"/>
      <c r="C16" s="292"/>
      <c r="D16" s="292"/>
      <c r="E16" s="292"/>
      <c r="F16" s="292"/>
      <c r="G16" s="292"/>
      <c r="H16" s="292"/>
    </row>
  </sheetData>
  <mergeCells count="9">
    <mergeCell ref="A14:H15"/>
    <mergeCell ref="A16:H16"/>
    <mergeCell ref="A11:A13"/>
    <mergeCell ref="A2:B4"/>
    <mergeCell ref="C2:D3"/>
    <mergeCell ref="E2:F3"/>
    <mergeCell ref="G2:H3"/>
    <mergeCell ref="A5:A7"/>
    <mergeCell ref="A8:A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zoomScaleNormal="100" workbookViewId="0">
      <selection activeCell="B27" sqref="B27"/>
    </sheetView>
  </sheetViews>
  <sheetFormatPr baseColWidth="10" defaultRowHeight="11.25" x14ac:dyDescent="0.2"/>
  <cols>
    <col min="1" max="1" width="13.5703125" style="169" customWidth="1"/>
    <col min="2" max="5" width="11.42578125" style="169"/>
    <col min="6" max="6" width="3" style="169" customWidth="1"/>
    <col min="7" max="10" width="11.42578125" style="169"/>
    <col min="11" max="11" width="3" style="169" customWidth="1"/>
    <col min="12" max="15" width="11.42578125" style="169"/>
    <col min="16" max="16" width="3" style="169" customWidth="1"/>
    <col min="17" max="16384" width="11.42578125" style="169"/>
  </cols>
  <sheetData>
    <row r="1" spans="1:23" ht="12" thickBot="1" x14ac:dyDescent="0.25">
      <c r="A1" s="168" t="s">
        <v>345</v>
      </c>
    </row>
    <row r="2" spans="1:23" ht="12" thickTop="1" x14ac:dyDescent="0.2">
      <c r="A2" s="308"/>
      <c r="B2" s="310" t="s">
        <v>0</v>
      </c>
      <c r="C2" s="310"/>
      <c r="D2" s="310"/>
      <c r="E2" s="310"/>
      <c r="F2" s="170"/>
      <c r="G2" s="303" t="s">
        <v>1</v>
      </c>
      <c r="H2" s="304"/>
      <c r="I2" s="304"/>
      <c r="J2" s="305"/>
      <c r="K2" s="170"/>
      <c r="L2" s="303" t="s">
        <v>16</v>
      </c>
      <c r="M2" s="304"/>
      <c r="N2" s="304"/>
      <c r="O2" s="305"/>
      <c r="P2" s="170"/>
      <c r="Q2" s="303" t="s">
        <v>17</v>
      </c>
      <c r="R2" s="304"/>
      <c r="S2" s="304"/>
      <c r="T2" s="304"/>
      <c r="U2" s="304"/>
      <c r="V2" s="304"/>
      <c r="W2" s="305"/>
    </row>
    <row r="3" spans="1:23" ht="22.5" x14ac:dyDescent="0.2">
      <c r="A3" s="309"/>
      <c r="B3" s="152" t="s">
        <v>116</v>
      </c>
      <c r="C3" s="152" t="s">
        <v>117</v>
      </c>
      <c r="D3" s="152" t="s">
        <v>96</v>
      </c>
      <c r="E3" s="30" t="s">
        <v>97</v>
      </c>
      <c r="F3" s="171"/>
      <c r="G3" s="165" t="s">
        <v>116</v>
      </c>
      <c r="H3" s="165" t="s">
        <v>117</v>
      </c>
      <c r="I3" s="165" t="s">
        <v>96</v>
      </c>
      <c r="J3" s="189" t="s">
        <v>97</v>
      </c>
      <c r="K3" s="171"/>
      <c r="L3" s="165" t="s">
        <v>116</v>
      </c>
      <c r="M3" s="165" t="s">
        <v>117</v>
      </c>
      <c r="N3" s="165" t="s">
        <v>96</v>
      </c>
      <c r="O3" s="189" t="s">
        <v>97</v>
      </c>
      <c r="P3" s="171"/>
      <c r="Q3" s="165" t="s">
        <v>116</v>
      </c>
      <c r="R3" s="165" t="s">
        <v>117</v>
      </c>
      <c r="S3" s="165" t="s">
        <v>96</v>
      </c>
      <c r="T3" s="189" t="s">
        <v>97</v>
      </c>
      <c r="U3" s="166" t="s">
        <v>347</v>
      </c>
      <c r="V3" s="166" t="s">
        <v>348</v>
      </c>
      <c r="W3" s="166" t="s">
        <v>349</v>
      </c>
    </row>
    <row r="4" spans="1:23" x14ac:dyDescent="0.2">
      <c r="A4" s="167" t="s">
        <v>3</v>
      </c>
      <c r="B4" s="178">
        <v>75129</v>
      </c>
      <c r="C4" s="178">
        <v>74285</v>
      </c>
      <c r="D4" s="178">
        <v>73239</v>
      </c>
      <c r="E4" s="179">
        <v>76163</v>
      </c>
      <c r="F4" s="172"/>
      <c r="G4" s="178">
        <v>22027</v>
      </c>
      <c r="H4" s="178">
        <v>22114</v>
      </c>
      <c r="I4" s="178">
        <v>20345</v>
      </c>
      <c r="J4" s="179">
        <v>20393</v>
      </c>
      <c r="K4" s="172"/>
      <c r="L4" s="178">
        <v>97156</v>
      </c>
      <c r="M4" s="178">
        <v>96399</v>
      </c>
      <c r="N4" s="178">
        <v>93584</v>
      </c>
      <c r="O4" s="179">
        <v>96556</v>
      </c>
      <c r="P4" s="172"/>
      <c r="Q4" s="191">
        <v>0.22671785581950676</v>
      </c>
      <c r="R4" s="191">
        <v>0.22940071992448055</v>
      </c>
      <c r="S4" s="191">
        <v>0.21739827320909558</v>
      </c>
      <c r="T4" s="192">
        <v>0.21120386097187124</v>
      </c>
      <c r="U4" s="193">
        <v>2.6828641049737867E-3</v>
      </c>
      <c r="V4" s="193">
        <v>-1.2002446715384973E-2</v>
      </c>
      <c r="W4" s="193">
        <v>-6.1944122372243338E-3</v>
      </c>
    </row>
    <row r="5" spans="1:23" x14ac:dyDescent="0.2">
      <c r="A5" s="34" t="s">
        <v>4</v>
      </c>
      <c r="B5" s="35">
        <v>723659</v>
      </c>
      <c r="C5" s="35">
        <v>709159</v>
      </c>
      <c r="D5" s="35">
        <v>703071</v>
      </c>
      <c r="E5" s="180">
        <v>690356</v>
      </c>
      <c r="F5" s="172"/>
      <c r="G5" s="35">
        <v>95097</v>
      </c>
      <c r="H5" s="35">
        <v>95494</v>
      </c>
      <c r="I5" s="35">
        <v>96730</v>
      </c>
      <c r="J5" s="180">
        <v>97909</v>
      </c>
      <c r="K5" s="172"/>
      <c r="L5" s="35">
        <v>818756</v>
      </c>
      <c r="M5" s="35">
        <v>804653</v>
      </c>
      <c r="N5" s="35">
        <v>799801</v>
      </c>
      <c r="O5" s="180">
        <v>788265</v>
      </c>
      <c r="P5" s="172"/>
      <c r="Q5" s="194">
        <v>0.1161481564715251</v>
      </c>
      <c r="R5" s="194">
        <v>0.11867724348259436</v>
      </c>
      <c r="S5" s="194">
        <v>0.12094258446788639</v>
      </c>
      <c r="T5" s="48">
        <v>0.12420822946597908</v>
      </c>
      <c r="U5" s="195">
        <v>2.5290870110692559E-3</v>
      </c>
      <c r="V5" s="195">
        <v>2.2653409852920331E-3</v>
      </c>
      <c r="W5" s="195">
        <v>3.2656449980926899E-3</v>
      </c>
    </row>
    <row r="6" spans="1:23" x14ac:dyDescent="0.2">
      <c r="A6" s="34" t="s">
        <v>5</v>
      </c>
      <c r="B6" s="35">
        <v>728934</v>
      </c>
      <c r="C6" s="35">
        <v>738634</v>
      </c>
      <c r="D6" s="35">
        <v>723924</v>
      </c>
      <c r="E6" s="180">
        <v>718492</v>
      </c>
      <c r="F6" s="172"/>
      <c r="G6" s="35">
        <v>96926</v>
      </c>
      <c r="H6" s="35">
        <v>98473</v>
      </c>
      <c r="I6" s="35">
        <v>99281</v>
      </c>
      <c r="J6" s="180">
        <v>101319</v>
      </c>
      <c r="K6" s="172"/>
      <c r="L6" s="35">
        <v>825860</v>
      </c>
      <c r="M6" s="35">
        <v>837107</v>
      </c>
      <c r="N6" s="35">
        <v>823205</v>
      </c>
      <c r="O6" s="180">
        <v>819811</v>
      </c>
      <c r="P6" s="172"/>
      <c r="Q6" s="194">
        <v>0.11736371782142252</v>
      </c>
      <c r="R6" s="194">
        <v>0.1176349021092883</v>
      </c>
      <c r="S6" s="194">
        <v>0.12060300897103395</v>
      </c>
      <c r="T6" s="48">
        <v>0.12358824168009455</v>
      </c>
      <c r="U6" s="195">
        <v>2.7118428786578053E-4</v>
      </c>
      <c r="V6" s="195">
        <v>2.9681068617456452E-3</v>
      </c>
      <c r="W6" s="195">
        <v>2.9852327090606062E-3</v>
      </c>
    </row>
    <row r="7" spans="1:23" x14ac:dyDescent="0.2">
      <c r="A7" s="34" t="s">
        <v>6</v>
      </c>
      <c r="B7" s="35">
        <v>739423</v>
      </c>
      <c r="C7" s="35">
        <v>736403</v>
      </c>
      <c r="D7" s="35">
        <v>744892</v>
      </c>
      <c r="E7" s="180">
        <v>731797</v>
      </c>
      <c r="F7" s="172"/>
      <c r="G7" s="181">
        <v>99668</v>
      </c>
      <c r="H7" s="181">
        <v>100372</v>
      </c>
      <c r="I7" s="181">
        <v>102118</v>
      </c>
      <c r="J7" s="182">
        <v>103025</v>
      </c>
      <c r="K7" s="172"/>
      <c r="L7" s="35">
        <v>839091</v>
      </c>
      <c r="M7" s="35">
        <v>836775</v>
      </c>
      <c r="N7" s="35">
        <v>847010</v>
      </c>
      <c r="O7" s="180">
        <v>834822</v>
      </c>
      <c r="P7" s="172"/>
      <c r="Q7" s="194">
        <v>0.11878091887530673</v>
      </c>
      <c r="R7" s="194">
        <v>0.11995100236025216</v>
      </c>
      <c r="S7" s="194">
        <v>0.12056292133504917</v>
      </c>
      <c r="T7" s="48">
        <v>0.12340954119560817</v>
      </c>
      <c r="U7" s="195">
        <v>1.1700834849454333E-3</v>
      </c>
      <c r="V7" s="195">
        <v>6.1191897479700996E-4</v>
      </c>
      <c r="W7" s="195">
        <v>2.8466198605589937E-3</v>
      </c>
    </row>
    <row r="8" spans="1:23" x14ac:dyDescent="0.2">
      <c r="A8" s="183" t="s">
        <v>7</v>
      </c>
      <c r="B8" s="184">
        <v>2267145</v>
      </c>
      <c r="C8" s="184">
        <v>2258481</v>
      </c>
      <c r="D8" s="184">
        <v>2245126</v>
      </c>
      <c r="E8" s="184">
        <v>2216808</v>
      </c>
      <c r="F8" s="172"/>
      <c r="G8" s="190">
        <v>313718</v>
      </c>
      <c r="H8" s="190">
        <v>316453</v>
      </c>
      <c r="I8" s="190">
        <v>318474</v>
      </c>
      <c r="J8" s="190">
        <v>322646</v>
      </c>
      <c r="K8" s="172"/>
      <c r="L8" s="184">
        <v>2580863</v>
      </c>
      <c r="M8" s="184">
        <v>2574934</v>
      </c>
      <c r="N8" s="184">
        <v>2563600</v>
      </c>
      <c r="O8" s="184">
        <v>2539454</v>
      </c>
      <c r="P8" s="172"/>
      <c r="Q8" s="196">
        <v>0.12155546419937827</v>
      </c>
      <c r="R8" s="196">
        <v>0.1228975189266987</v>
      </c>
      <c r="S8" s="196">
        <v>0.12422920892494929</v>
      </c>
      <c r="T8" s="196">
        <v>0.12705329570844756</v>
      </c>
      <c r="U8" s="197">
        <v>1.3420547273204353E-3</v>
      </c>
      <c r="V8" s="197">
        <v>1.3316899982505903E-3</v>
      </c>
      <c r="W8" s="197">
        <v>2.8240867834982697E-3</v>
      </c>
    </row>
    <row r="9" spans="1:23" x14ac:dyDescent="0.2">
      <c r="A9" s="43" t="s">
        <v>8</v>
      </c>
      <c r="B9" s="35">
        <v>733575</v>
      </c>
      <c r="C9" s="35">
        <v>742545</v>
      </c>
      <c r="D9" s="35">
        <v>733365</v>
      </c>
      <c r="E9" s="180">
        <v>734998</v>
      </c>
      <c r="F9" s="172"/>
      <c r="G9" s="35">
        <v>111430</v>
      </c>
      <c r="H9" s="35">
        <v>114315</v>
      </c>
      <c r="I9" s="35">
        <v>115364</v>
      </c>
      <c r="J9" s="180">
        <v>116953</v>
      </c>
      <c r="K9" s="172"/>
      <c r="L9" s="35">
        <v>845005</v>
      </c>
      <c r="M9" s="35">
        <v>856860</v>
      </c>
      <c r="N9" s="35">
        <v>848729</v>
      </c>
      <c r="O9" s="180">
        <v>851951</v>
      </c>
      <c r="P9" s="172"/>
      <c r="Q9" s="194">
        <v>0.13186904219501661</v>
      </c>
      <c r="R9" s="194">
        <v>0.13341152580351515</v>
      </c>
      <c r="S9" s="194">
        <v>0.13592560169382689</v>
      </c>
      <c r="T9" s="48">
        <v>0.13727667436272745</v>
      </c>
      <c r="U9" s="195">
        <v>1.5424836084985405E-3</v>
      </c>
      <c r="V9" s="195">
        <v>2.5140758903117455E-3</v>
      </c>
      <c r="W9" s="195">
        <v>1.3510726689005548E-3</v>
      </c>
    </row>
    <row r="10" spans="1:23" x14ac:dyDescent="0.2">
      <c r="A10" s="43" t="s">
        <v>9</v>
      </c>
      <c r="B10" s="35">
        <v>739840</v>
      </c>
      <c r="C10" s="35">
        <v>730790</v>
      </c>
      <c r="D10" s="35">
        <v>734734</v>
      </c>
      <c r="E10" s="180">
        <v>725372</v>
      </c>
      <c r="F10" s="172"/>
      <c r="G10" s="35">
        <v>115906</v>
      </c>
      <c r="H10" s="35">
        <v>114961</v>
      </c>
      <c r="I10" s="35">
        <v>117968</v>
      </c>
      <c r="J10" s="180">
        <v>118767</v>
      </c>
      <c r="K10" s="172"/>
      <c r="L10" s="35">
        <v>855746</v>
      </c>
      <c r="M10" s="35">
        <v>845751</v>
      </c>
      <c r="N10" s="35">
        <v>852702</v>
      </c>
      <c r="O10" s="180">
        <v>844139</v>
      </c>
      <c r="P10" s="172"/>
      <c r="Q10" s="194">
        <v>0.13544439588382534</v>
      </c>
      <c r="R10" s="194">
        <v>0.13592771394890457</v>
      </c>
      <c r="S10" s="194">
        <v>0.13834610450075172</v>
      </c>
      <c r="T10" s="48">
        <v>0.14069602281140903</v>
      </c>
      <c r="U10" s="195">
        <v>4.8331806507923014E-4</v>
      </c>
      <c r="V10" s="195">
        <v>2.4183905518471438E-3</v>
      </c>
      <c r="W10" s="195">
        <v>2.3499183106573118E-3</v>
      </c>
    </row>
    <row r="11" spans="1:23" x14ac:dyDescent="0.2">
      <c r="A11" s="43" t="s">
        <v>10</v>
      </c>
      <c r="B11" s="35">
        <v>706478</v>
      </c>
      <c r="C11" s="35">
        <v>720040</v>
      </c>
      <c r="D11" s="35">
        <v>717921</v>
      </c>
      <c r="E11" s="180">
        <v>726836</v>
      </c>
      <c r="F11" s="172"/>
      <c r="G11" s="35">
        <v>115556</v>
      </c>
      <c r="H11" s="35">
        <v>118705</v>
      </c>
      <c r="I11" s="35">
        <v>118460</v>
      </c>
      <c r="J11" s="180">
        <v>121672</v>
      </c>
      <c r="K11" s="172"/>
      <c r="L11" s="35">
        <v>822034</v>
      </c>
      <c r="M11" s="35">
        <v>838745</v>
      </c>
      <c r="N11" s="35">
        <v>836381</v>
      </c>
      <c r="O11" s="180">
        <v>848508</v>
      </c>
      <c r="P11" s="172"/>
      <c r="Q11" s="194">
        <v>0.14057326096000897</v>
      </c>
      <c r="R11" s="194">
        <v>0.14152692415454041</v>
      </c>
      <c r="S11" s="194">
        <v>0.14163401607640538</v>
      </c>
      <c r="T11" s="48">
        <v>0.14339523021586126</v>
      </c>
      <c r="U11" s="195">
        <v>9.5366319453143999E-4</v>
      </c>
      <c r="V11" s="195">
        <v>1.0709192186497685E-4</v>
      </c>
      <c r="W11" s="195">
        <v>1.7612141394558745E-3</v>
      </c>
    </row>
    <row r="12" spans="1:23" x14ac:dyDescent="0.2">
      <c r="A12" s="43" t="s">
        <v>11</v>
      </c>
      <c r="B12" s="35">
        <v>689170</v>
      </c>
      <c r="C12" s="35">
        <v>697784</v>
      </c>
      <c r="D12" s="35">
        <v>713281</v>
      </c>
      <c r="E12" s="180">
        <v>711555</v>
      </c>
      <c r="F12" s="172"/>
      <c r="G12" s="35">
        <v>117261</v>
      </c>
      <c r="H12" s="35">
        <v>119037</v>
      </c>
      <c r="I12" s="35">
        <v>123105</v>
      </c>
      <c r="J12" s="180">
        <v>123238</v>
      </c>
      <c r="K12" s="172"/>
      <c r="L12" s="35">
        <v>806431</v>
      </c>
      <c r="M12" s="35">
        <v>816821</v>
      </c>
      <c r="N12" s="35">
        <v>836386</v>
      </c>
      <c r="O12" s="180">
        <v>834793</v>
      </c>
      <c r="P12" s="172"/>
      <c r="Q12" s="194">
        <v>0.14540735661203499</v>
      </c>
      <c r="R12" s="194">
        <v>0.14573205145313356</v>
      </c>
      <c r="S12" s="194">
        <v>0.14718682522184734</v>
      </c>
      <c r="T12" s="48">
        <v>0.1476270165178673</v>
      </c>
      <c r="U12" s="195">
        <v>3.2469484109856617E-4</v>
      </c>
      <c r="V12" s="195">
        <v>1.4547737687137796E-3</v>
      </c>
      <c r="W12" s="195">
        <v>4.4019129601996498E-4</v>
      </c>
    </row>
    <row r="13" spans="1:23" x14ac:dyDescent="0.2">
      <c r="A13" s="43" t="s">
        <v>12</v>
      </c>
      <c r="B13" s="35">
        <v>682999</v>
      </c>
      <c r="C13" s="35">
        <v>686486</v>
      </c>
      <c r="D13" s="35">
        <v>695402</v>
      </c>
      <c r="E13" s="180">
        <v>711030</v>
      </c>
      <c r="F13" s="172"/>
      <c r="G13" s="35">
        <v>120389</v>
      </c>
      <c r="H13" s="35">
        <v>121013</v>
      </c>
      <c r="I13" s="35">
        <v>123353</v>
      </c>
      <c r="J13" s="180">
        <v>127107</v>
      </c>
      <c r="K13" s="172"/>
      <c r="L13" s="35">
        <v>803388</v>
      </c>
      <c r="M13" s="35">
        <v>807499</v>
      </c>
      <c r="N13" s="35">
        <v>818755</v>
      </c>
      <c r="O13" s="180">
        <v>838137</v>
      </c>
      <c r="P13" s="172"/>
      <c r="Q13" s="194">
        <v>0.14985162835392116</v>
      </c>
      <c r="R13" s="194">
        <v>0.14986148589657697</v>
      </c>
      <c r="S13" s="194">
        <v>0.15065923261537334</v>
      </c>
      <c r="T13" s="48">
        <v>0.15165420450355968</v>
      </c>
      <c r="U13" s="195">
        <v>9.8575426558111801E-6</v>
      </c>
      <c r="V13" s="195">
        <v>7.977467187963716E-4</v>
      </c>
      <c r="W13" s="195">
        <v>9.9497188818634119E-4</v>
      </c>
    </row>
    <row r="14" spans="1:23" x14ac:dyDescent="0.2">
      <c r="A14" s="183" t="s">
        <v>18</v>
      </c>
      <c r="B14" s="184">
        <v>3552062</v>
      </c>
      <c r="C14" s="184">
        <v>3577645</v>
      </c>
      <c r="D14" s="184">
        <v>3594703</v>
      </c>
      <c r="E14" s="184">
        <v>3609791</v>
      </c>
      <c r="F14" s="172"/>
      <c r="G14" s="184">
        <v>580542</v>
      </c>
      <c r="H14" s="184">
        <v>588031</v>
      </c>
      <c r="I14" s="184">
        <v>598250</v>
      </c>
      <c r="J14" s="184">
        <v>607737</v>
      </c>
      <c r="K14" s="172"/>
      <c r="L14" s="184">
        <v>4132604</v>
      </c>
      <c r="M14" s="184">
        <v>4165676</v>
      </c>
      <c r="N14" s="184">
        <v>4192953</v>
      </c>
      <c r="O14" s="184">
        <v>4217528</v>
      </c>
      <c r="P14" s="172"/>
      <c r="Q14" s="196">
        <v>0.14047849733485232</v>
      </c>
      <c r="R14" s="196">
        <v>0.14116100243994012</v>
      </c>
      <c r="S14" s="196">
        <v>0.14267987263391696</v>
      </c>
      <c r="T14" s="196">
        <v>0.14409791707369815</v>
      </c>
      <c r="U14" s="197">
        <v>6.8250510508779949E-4</v>
      </c>
      <c r="V14" s="197">
        <v>1.5188701939768401E-3</v>
      </c>
      <c r="W14" s="197">
        <v>1.4180444397811909E-3</v>
      </c>
    </row>
    <row r="15" spans="1:23" x14ac:dyDescent="0.2">
      <c r="A15" s="43" t="s">
        <v>329</v>
      </c>
      <c r="B15" s="35">
        <v>5819207</v>
      </c>
      <c r="C15" s="35">
        <v>5836126</v>
      </c>
      <c r="D15" s="35">
        <v>5839829</v>
      </c>
      <c r="E15" s="180">
        <v>5826599</v>
      </c>
      <c r="F15" s="172"/>
      <c r="G15" s="35">
        <v>894260</v>
      </c>
      <c r="H15" s="35">
        <v>904484</v>
      </c>
      <c r="I15" s="35">
        <v>916724</v>
      </c>
      <c r="J15" s="180">
        <v>930383</v>
      </c>
      <c r="K15" s="172"/>
      <c r="L15" s="35">
        <v>6713467</v>
      </c>
      <c r="M15" s="35">
        <v>6740610</v>
      </c>
      <c r="N15" s="35">
        <v>6756553</v>
      </c>
      <c r="O15" s="180">
        <v>6756982</v>
      </c>
      <c r="P15" s="172"/>
      <c r="Q15" s="194">
        <v>0.13320390194812903</v>
      </c>
      <c r="R15" s="194">
        <v>0.13418429489319217</v>
      </c>
      <c r="S15" s="194">
        <v>0.1356792435432683</v>
      </c>
      <c r="T15" s="48">
        <v>0.13769209389635786</v>
      </c>
      <c r="U15" s="195">
        <v>9.8039294506313546E-4</v>
      </c>
      <c r="V15" s="195">
        <v>1.4949486500761278E-3</v>
      </c>
      <c r="W15" s="195">
        <v>2.0128503530895681E-3</v>
      </c>
    </row>
    <row r="16" spans="1:23" x14ac:dyDescent="0.2">
      <c r="A16" s="185" t="s">
        <v>14</v>
      </c>
      <c r="B16" s="32">
        <v>44014</v>
      </c>
      <c r="C16" s="32">
        <v>44771</v>
      </c>
      <c r="D16" s="32">
        <v>45441</v>
      </c>
      <c r="E16" s="186">
        <v>46206</v>
      </c>
      <c r="F16" s="172"/>
      <c r="G16" s="32">
        <v>3163</v>
      </c>
      <c r="H16" s="32">
        <v>3199</v>
      </c>
      <c r="I16" s="32">
        <v>3249</v>
      </c>
      <c r="J16" s="186">
        <v>3236</v>
      </c>
      <c r="K16" s="172"/>
      <c r="L16" s="32">
        <v>47177</v>
      </c>
      <c r="M16" s="32">
        <v>47970</v>
      </c>
      <c r="N16" s="32">
        <v>48690</v>
      </c>
      <c r="O16" s="186">
        <v>49442</v>
      </c>
      <c r="P16" s="172"/>
      <c r="Q16" s="198">
        <v>6.7045382283739963E-2</v>
      </c>
      <c r="R16" s="198">
        <v>6.668751302897645E-2</v>
      </c>
      <c r="S16" s="198">
        <v>6.6728280961182995E-2</v>
      </c>
      <c r="T16" s="199">
        <v>6.5450426762671418E-2</v>
      </c>
      <c r="U16" s="200">
        <v>-3.5786925476351261E-4</v>
      </c>
      <c r="V16" s="200">
        <v>4.0767932206545177E-5</v>
      </c>
      <c r="W16" s="200">
        <v>-1.2778541985115771E-3</v>
      </c>
    </row>
    <row r="17" spans="1:23" x14ac:dyDescent="0.2">
      <c r="A17" s="187" t="s">
        <v>16</v>
      </c>
      <c r="B17" s="188">
        <v>5863221</v>
      </c>
      <c r="C17" s="188">
        <v>5880897</v>
      </c>
      <c r="D17" s="188">
        <v>5885270</v>
      </c>
      <c r="E17" s="188">
        <v>5872805</v>
      </c>
      <c r="F17" s="172"/>
      <c r="G17" s="188">
        <v>897423</v>
      </c>
      <c r="H17" s="188">
        <v>907683</v>
      </c>
      <c r="I17" s="188">
        <v>919973</v>
      </c>
      <c r="J17" s="188">
        <v>933619</v>
      </c>
      <c r="K17" s="172"/>
      <c r="L17" s="188">
        <v>6760644</v>
      </c>
      <c r="M17" s="188">
        <v>6788580</v>
      </c>
      <c r="N17" s="188">
        <v>6805243</v>
      </c>
      <c r="O17" s="188">
        <v>6806424</v>
      </c>
      <c r="P17" s="172"/>
      <c r="Q17" s="201">
        <v>0.13274223579883809</v>
      </c>
      <c r="R17" s="201">
        <v>0.13370734380385885</v>
      </c>
      <c r="S17" s="201">
        <v>0.13518591474250075</v>
      </c>
      <c r="T17" s="201">
        <v>0.13716732898214981</v>
      </c>
      <c r="U17" s="202">
        <v>9.6510800502075389E-4</v>
      </c>
      <c r="V17" s="202">
        <v>1.4785709386418988E-3</v>
      </c>
      <c r="W17" s="202">
        <v>1.9814142396490653E-3</v>
      </c>
    </row>
    <row r="18" spans="1:23" x14ac:dyDescent="0.2">
      <c r="A18" s="173"/>
      <c r="B18" s="174"/>
      <c r="C18" s="172"/>
      <c r="D18" s="172"/>
      <c r="E18" s="172"/>
      <c r="F18" s="172"/>
      <c r="G18" s="174"/>
      <c r="H18" s="172"/>
      <c r="I18" s="172"/>
      <c r="J18" s="172"/>
      <c r="K18" s="172"/>
      <c r="L18" s="174"/>
      <c r="M18" s="172"/>
      <c r="N18" s="172"/>
      <c r="O18" s="172"/>
      <c r="P18" s="172"/>
      <c r="Q18" s="175"/>
      <c r="R18" s="176"/>
      <c r="S18" s="176"/>
      <c r="T18" s="176"/>
      <c r="U18" s="177"/>
      <c r="V18" s="177"/>
      <c r="W18" s="177"/>
    </row>
    <row r="19" spans="1:23" x14ac:dyDescent="0.2">
      <c r="A19" s="306" t="s">
        <v>330</v>
      </c>
      <c r="B19" s="306"/>
      <c r="C19" s="306"/>
      <c r="D19" s="306"/>
      <c r="E19" s="306"/>
      <c r="F19" s="306"/>
      <c r="G19" s="306"/>
      <c r="H19" s="306"/>
      <c r="I19" s="306"/>
      <c r="J19" s="306"/>
      <c r="K19" s="306"/>
      <c r="L19" s="306"/>
      <c r="M19" s="306"/>
      <c r="N19" s="306"/>
    </row>
    <row r="20" spans="1:23" x14ac:dyDescent="0.2">
      <c r="A20" s="307" t="s">
        <v>350</v>
      </c>
      <c r="B20" s="307"/>
      <c r="C20" s="307"/>
      <c r="D20" s="307"/>
      <c r="E20" s="307"/>
      <c r="F20" s="307"/>
      <c r="G20" s="307"/>
      <c r="H20" s="307"/>
      <c r="I20" s="307"/>
      <c r="J20" s="307"/>
      <c r="K20" s="307"/>
      <c r="L20" s="307"/>
      <c r="M20" s="307"/>
      <c r="N20" s="307"/>
    </row>
  </sheetData>
  <mergeCells count="7">
    <mergeCell ref="Q2:W2"/>
    <mergeCell ref="A19:N19"/>
    <mergeCell ref="A20:N20"/>
    <mergeCell ref="A2:A3"/>
    <mergeCell ref="B2:E2"/>
    <mergeCell ref="G2:J2"/>
    <mergeCell ref="L2:O2"/>
  </mergeCells>
  <pageMargins left="0.25" right="0.25" top="0.75" bottom="0.75" header="0.3" footer="0.3"/>
  <pageSetup paperSize="9"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zoomScaleNormal="100" workbookViewId="0">
      <pane xSplit="3" ySplit="5" topLeftCell="D69" activePane="bottomRight" state="frozen"/>
      <selection pane="topRight" activeCell="D1" sqref="D1"/>
      <selection pane="bottomLeft" activeCell="A9" sqref="A9"/>
      <selection pane="bottomRight" activeCell="AH91" sqref="AH91"/>
    </sheetView>
  </sheetViews>
  <sheetFormatPr baseColWidth="10" defaultRowHeight="11.25" x14ac:dyDescent="0.2"/>
  <cols>
    <col min="1" max="1" width="10.140625" style="111" customWidth="1"/>
    <col min="2" max="2" width="9.42578125" style="111" customWidth="1"/>
    <col min="3" max="3" width="19.140625" style="111" bestFit="1" customWidth="1"/>
    <col min="4" max="7" width="11.42578125" style="111"/>
    <col min="8" max="8" width="13" style="111" customWidth="1"/>
    <col min="9" max="16" width="11.42578125" style="111"/>
    <col min="17" max="17" width="5.140625" style="111" customWidth="1"/>
    <col min="18" max="21" width="11.42578125" style="111"/>
    <col min="22" max="22" width="13" style="111" customWidth="1"/>
    <col min="23" max="16384" width="11.42578125" style="111"/>
  </cols>
  <sheetData>
    <row r="1" spans="1:30" ht="12" thickBot="1" x14ac:dyDescent="0.25">
      <c r="A1" s="168" t="s">
        <v>384</v>
      </c>
    </row>
    <row r="2" spans="1:30" ht="12" thickTop="1" x14ac:dyDescent="0.2">
      <c r="A2" s="220"/>
      <c r="B2" s="220"/>
      <c r="C2" s="220"/>
      <c r="D2" s="314" t="s">
        <v>383</v>
      </c>
      <c r="E2" s="315"/>
      <c r="F2" s="315"/>
      <c r="G2" s="315"/>
      <c r="H2" s="315"/>
      <c r="I2" s="315"/>
      <c r="J2" s="315"/>
      <c r="K2" s="315"/>
      <c r="L2" s="315"/>
      <c r="M2" s="315"/>
      <c r="N2" s="315"/>
      <c r="O2" s="315"/>
      <c r="P2" s="316"/>
      <c r="Q2" s="220"/>
      <c r="R2" s="314" t="s">
        <v>297</v>
      </c>
      <c r="S2" s="315"/>
      <c r="T2" s="315"/>
      <c r="U2" s="315"/>
      <c r="V2" s="315"/>
      <c r="W2" s="315"/>
      <c r="X2" s="315"/>
      <c r="Y2" s="315"/>
      <c r="Z2" s="315"/>
      <c r="AA2" s="315"/>
      <c r="AB2" s="315"/>
      <c r="AC2" s="315"/>
      <c r="AD2" s="316"/>
    </row>
    <row r="3" spans="1:30" ht="15" customHeight="1" x14ac:dyDescent="0.2">
      <c r="A3" s="221"/>
      <c r="B3" s="222"/>
      <c r="C3" s="223"/>
      <c r="D3" s="322" t="s">
        <v>118</v>
      </c>
      <c r="E3" s="323"/>
      <c r="F3" s="323"/>
      <c r="G3" s="323"/>
      <c r="H3" s="323"/>
      <c r="I3" s="322" t="s">
        <v>119</v>
      </c>
      <c r="J3" s="323"/>
      <c r="K3" s="323"/>
      <c r="L3" s="323"/>
      <c r="M3" s="323"/>
      <c r="N3" s="324"/>
      <c r="O3" s="317" t="s">
        <v>120</v>
      </c>
      <c r="P3" s="319" t="s">
        <v>386</v>
      </c>
      <c r="Q3" s="224"/>
      <c r="R3" s="322" t="s">
        <v>118</v>
      </c>
      <c r="S3" s="323"/>
      <c r="T3" s="323"/>
      <c r="U3" s="323"/>
      <c r="V3" s="323"/>
      <c r="W3" s="322" t="s">
        <v>119</v>
      </c>
      <c r="X3" s="323"/>
      <c r="Y3" s="323"/>
      <c r="Z3" s="323"/>
      <c r="AA3" s="323"/>
      <c r="AB3" s="324"/>
      <c r="AC3" s="317" t="s">
        <v>120</v>
      </c>
      <c r="AD3" s="319" t="s">
        <v>385</v>
      </c>
    </row>
    <row r="4" spans="1:30" ht="24.75" customHeight="1" x14ac:dyDescent="0.2">
      <c r="A4" s="221"/>
      <c r="B4" s="222"/>
      <c r="C4" s="223"/>
      <c r="D4" s="325" t="s">
        <v>121</v>
      </c>
      <c r="E4" s="325"/>
      <c r="F4" s="325"/>
      <c r="G4" s="325"/>
      <c r="H4" s="312" t="s">
        <v>381</v>
      </c>
      <c r="I4" s="311" t="s">
        <v>8</v>
      </c>
      <c r="J4" s="311" t="s">
        <v>9</v>
      </c>
      <c r="K4" s="311" t="s">
        <v>10</v>
      </c>
      <c r="L4" s="311" t="s">
        <v>11</v>
      </c>
      <c r="M4" s="311" t="s">
        <v>12</v>
      </c>
      <c r="N4" s="312" t="s">
        <v>382</v>
      </c>
      <c r="O4" s="318"/>
      <c r="P4" s="320"/>
      <c r="Q4" s="224"/>
      <c r="R4" s="325" t="s">
        <v>121</v>
      </c>
      <c r="S4" s="325"/>
      <c r="T4" s="325"/>
      <c r="U4" s="325"/>
      <c r="V4" s="312" t="s">
        <v>381</v>
      </c>
      <c r="W4" s="311" t="s">
        <v>8</v>
      </c>
      <c r="X4" s="311" t="s">
        <v>9</v>
      </c>
      <c r="Y4" s="311" t="s">
        <v>10</v>
      </c>
      <c r="Z4" s="311" t="s">
        <v>11</v>
      </c>
      <c r="AA4" s="311" t="s">
        <v>12</v>
      </c>
      <c r="AB4" s="312" t="s">
        <v>382</v>
      </c>
      <c r="AC4" s="318"/>
      <c r="AD4" s="320"/>
    </row>
    <row r="5" spans="1:30" s="224" customFormat="1" x14ac:dyDescent="0.2">
      <c r="A5" s="241" t="s">
        <v>352</v>
      </c>
      <c r="B5" s="242" t="s">
        <v>353</v>
      </c>
      <c r="C5" s="241" t="s">
        <v>354</v>
      </c>
      <c r="D5" s="243" t="s">
        <v>3</v>
      </c>
      <c r="E5" s="244" t="s">
        <v>4</v>
      </c>
      <c r="F5" s="245" t="s">
        <v>5</v>
      </c>
      <c r="G5" s="246" t="s">
        <v>6</v>
      </c>
      <c r="H5" s="313"/>
      <c r="I5" s="311"/>
      <c r="J5" s="311" t="s">
        <v>9</v>
      </c>
      <c r="K5" s="311" t="s">
        <v>10</v>
      </c>
      <c r="L5" s="311" t="s">
        <v>11</v>
      </c>
      <c r="M5" s="311" t="s">
        <v>12</v>
      </c>
      <c r="N5" s="313"/>
      <c r="O5" s="318"/>
      <c r="P5" s="321"/>
      <c r="R5" s="243" t="s">
        <v>3</v>
      </c>
      <c r="S5" s="244" t="s">
        <v>4</v>
      </c>
      <c r="T5" s="245" t="s">
        <v>5</v>
      </c>
      <c r="U5" s="246" t="s">
        <v>6</v>
      </c>
      <c r="V5" s="313"/>
      <c r="W5" s="311"/>
      <c r="X5" s="311" t="s">
        <v>9</v>
      </c>
      <c r="Y5" s="311" t="s">
        <v>10</v>
      </c>
      <c r="Z5" s="311" t="s">
        <v>11</v>
      </c>
      <c r="AA5" s="311" t="s">
        <v>12</v>
      </c>
      <c r="AB5" s="313"/>
      <c r="AC5" s="318"/>
      <c r="AD5" s="321"/>
    </row>
    <row r="6" spans="1:30" x14ac:dyDescent="0.2">
      <c r="A6" s="11">
        <v>10</v>
      </c>
      <c r="B6" s="204" t="s">
        <v>122</v>
      </c>
      <c r="C6" s="240" t="s">
        <v>123</v>
      </c>
      <c r="D6" s="214">
        <v>431</v>
      </c>
      <c r="E6" s="209">
        <v>7497</v>
      </c>
      <c r="F6" s="214">
        <v>7654</v>
      </c>
      <c r="G6" s="209">
        <v>7873</v>
      </c>
      <c r="H6" s="210">
        <f>SUM(D6:G6)</f>
        <v>23455</v>
      </c>
      <c r="I6" s="214">
        <v>7925</v>
      </c>
      <c r="J6" s="209">
        <v>7820</v>
      </c>
      <c r="K6" s="214">
        <v>7842</v>
      </c>
      <c r="L6" s="209">
        <v>7642</v>
      </c>
      <c r="M6" s="214">
        <v>7698</v>
      </c>
      <c r="N6" s="210">
        <f>SUM(I6:M6)</f>
        <v>38927</v>
      </c>
      <c r="O6" s="209">
        <v>503</v>
      </c>
      <c r="P6" s="210">
        <f t="shared" ref="P6:P37" si="0">SUM(H6,N6,O6)</f>
        <v>62885</v>
      </c>
      <c r="R6" s="211">
        <v>107</v>
      </c>
      <c r="S6" s="209">
        <v>697</v>
      </c>
      <c r="T6" s="208">
        <v>746</v>
      </c>
      <c r="U6" s="209">
        <v>742</v>
      </c>
      <c r="V6" s="210">
        <f>SUM(R6:U6)</f>
        <v>2292</v>
      </c>
      <c r="W6" s="208">
        <v>945</v>
      </c>
      <c r="X6" s="209">
        <v>913</v>
      </c>
      <c r="Y6" s="208">
        <v>948</v>
      </c>
      <c r="Z6" s="209">
        <v>995</v>
      </c>
      <c r="AA6" s="208">
        <v>1105</v>
      </c>
      <c r="AB6" s="210">
        <f>SUM(W6:AA6)</f>
        <v>4906</v>
      </c>
      <c r="AC6" s="209">
        <v>21</v>
      </c>
      <c r="AD6" s="210">
        <f t="shared" ref="AD6:AD37" si="1">SUM(V6,AB6,AC6)</f>
        <v>7219</v>
      </c>
    </row>
    <row r="7" spans="1:30" x14ac:dyDescent="0.2">
      <c r="A7" s="11">
        <v>20</v>
      </c>
      <c r="B7" s="204" t="s">
        <v>124</v>
      </c>
      <c r="C7" s="9" t="s">
        <v>125</v>
      </c>
      <c r="D7" s="214">
        <v>1037</v>
      </c>
      <c r="E7" s="209">
        <v>5915</v>
      </c>
      <c r="F7" s="214">
        <v>6167</v>
      </c>
      <c r="G7" s="209">
        <v>6496</v>
      </c>
      <c r="H7" s="210">
        <f t="shared" ref="H7:H70" si="2">SUM(D7:G7)</f>
        <v>19615</v>
      </c>
      <c r="I7" s="214">
        <v>6431</v>
      </c>
      <c r="J7" s="209">
        <v>6373</v>
      </c>
      <c r="K7" s="214">
        <v>6315</v>
      </c>
      <c r="L7" s="209">
        <v>6355</v>
      </c>
      <c r="M7" s="214">
        <v>6221</v>
      </c>
      <c r="N7" s="210">
        <f t="shared" ref="N7:N70" si="3">SUM(I7:M7)</f>
        <v>31695</v>
      </c>
      <c r="O7" s="209">
        <v>555</v>
      </c>
      <c r="P7" s="210">
        <f t="shared" si="0"/>
        <v>51865</v>
      </c>
      <c r="R7" s="211">
        <v>150</v>
      </c>
      <c r="S7" s="209">
        <v>473</v>
      </c>
      <c r="T7" s="208">
        <v>486</v>
      </c>
      <c r="U7" s="209">
        <v>484</v>
      </c>
      <c r="V7" s="210">
        <f t="shared" ref="V7:V70" si="4">SUM(R7:U7)</f>
        <v>1593</v>
      </c>
      <c r="W7" s="208">
        <v>589</v>
      </c>
      <c r="X7" s="209">
        <v>592</v>
      </c>
      <c r="Y7" s="208">
        <v>598</v>
      </c>
      <c r="Z7" s="209">
        <v>619</v>
      </c>
      <c r="AA7" s="208">
        <v>659</v>
      </c>
      <c r="AB7" s="210">
        <f t="shared" ref="AB7:AB70" si="5">SUM(W7:AA7)</f>
        <v>3057</v>
      </c>
      <c r="AC7" s="209">
        <v>0</v>
      </c>
      <c r="AD7" s="210">
        <f t="shared" si="1"/>
        <v>4650</v>
      </c>
    </row>
    <row r="8" spans="1:30" x14ac:dyDescent="0.2">
      <c r="A8" s="11">
        <v>6</v>
      </c>
      <c r="B8" s="204" t="s">
        <v>126</v>
      </c>
      <c r="C8" s="9" t="s">
        <v>127</v>
      </c>
      <c r="D8" s="214">
        <v>370</v>
      </c>
      <c r="E8" s="209">
        <v>2847</v>
      </c>
      <c r="F8" s="214">
        <v>3099</v>
      </c>
      <c r="G8" s="209">
        <v>3116</v>
      </c>
      <c r="H8" s="210">
        <f t="shared" si="2"/>
        <v>9432</v>
      </c>
      <c r="I8" s="214">
        <v>3254</v>
      </c>
      <c r="J8" s="209">
        <v>3231</v>
      </c>
      <c r="K8" s="214">
        <v>3120</v>
      </c>
      <c r="L8" s="209">
        <v>3223</v>
      </c>
      <c r="M8" s="214">
        <v>3264</v>
      </c>
      <c r="N8" s="210">
        <f t="shared" si="3"/>
        <v>16092</v>
      </c>
      <c r="O8" s="209">
        <v>335</v>
      </c>
      <c r="P8" s="210">
        <f t="shared" si="0"/>
        <v>25859</v>
      </c>
      <c r="R8" s="211">
        <v>84</v>
      </c>
      <c r="S8" s="209">
        <v>259</v>
      </c>
      <c r="T8" s="208">
        <v>268</v>
      </c>
      <c r="U8" s="209">
        <v>258</v>
      </c>
      <c r="V8" s="210">
        <f t="shared" si="4"/>
        <v>869</v>
      </c>
      <c r="W8" s="208">
        <v>310</v>
      </c>
      <c r="X8" s="209">
        <v>340</v>
      </c>
      <c r="Y8" s="208">
        <v>359</v>
      </c>
      <c r="Z8" s="209">
        <v>358</v>
      </c>
      <c r="AA8" s="208">
        <v>353</v>
      </c>
      <c r="AB8" s="210">
        <f t="shared" si="5"/>
        <v>1720</v>
      </c>
      <c r="AC8" s="209">
        <v>9</v>
      </c>
      <c r="AD8" s="210">
        <f t="shared" si="1"/>
        <v>2598</v>
      </c>
    </row>
    <row r="9" spans="1:30" x14ac:dyDescent="0.2">
      <c r="A9" s="11">
        <v>2</v>
      </c>
      <c r="B9" s="204" t="s">
        <v>128</v>
      </c>
      <c r="C9" s="9" t="s">
        <v>129</v>
      </c>
      <c r="D9" s="214">
        <v>178</v>
      </c>
      <c r="E9" s="209">
        <v>1570</v>
      </c>
      <c r="F9" s="214">
        <v>1627</v>
      </c>
      <c r="G9" s="209">
        <v>1689</v>
      </c>
      <c r="H9" s="210">
        <f t="shared" si="2"/>
        <v>5064</v>
      </c>
      <c r="I9" s="214">
        <v>1731</v>
      </c>
      <c r="J9" s="209">
        <v>1710</v>
      </c>
      <c r="K9" s="214">
        <v>1745</v>
      </c>
      <c r="L9" s="209">
        <v>1745</v>
      </c>
      <c r="M9" s="214">
        <v>1737</v>
      </c>
      <c r="N9" s="210">
        <f t="shared" si="3"/>
        <v>8668</v>
      </c>
      <c r="O9" s="209">
        <v>114</v>
      </c>
      <c r="P9" s="210">
        <f t="shared" si="0"/>
        <v>13846</v>
      </c>
      <c r="R9" s="211">
        <v>9</v>
      </c>
      <c r="S9" s="209">
        <v>84</v>
      </c>
      <c r="T9" s="208">
        <v>80</v>
      </c>
      <c r="U9" s="209">
        <v>93</v>
      </c>
      <c r="V9" s="210">
        <f t="shared" si="4"/>
        <v>266</v>
      </c>
      <c r="W9" s="208">
        <v>100</v>
      </c>
      <c r="X9" s="209">
        <v>95</v>
      </c>
      <c r="Y9" s="208">
        <v>128</v>
      </c>
      <c r="Z9" s="209">
        <v>89</v>
      </c>
      <c r="AA9" s="208">
        <v>109</v>
      </c>
      <c r="AB9" s="210">
        <f t="shared" si="5"/>
        <v>521</v>
      </c>
      <c r="AC9" s="209">
        <v>0</v>
      </c>
      <c r="AD9" s="210">
        <f t="shared" si="1"/>
        <v>787</v>
      </c>
    </row>
    <row r="10" spans="1:30" x14ac:dyDescent="0.2">
      <c r="A10" s="11">
        <v>2</v>
      </c>
      <c r="B10" s="204" t="s">
        <v>130</v>
      </c>
      <c r="C10" s="9" t="s">
        <v>131</v>
      </c>
      <c r="D10" s="214">
        <v>128</v>
      </c>
      <c r="E10" s="209">
        <v>1291</v>
      </c>
      <c r="F10" s="214">
        <v>1371</v>
      </c>
      <c r="G10" s="209">
        <v>1312</v>
      </c>
      <c r="H10" s="210">
        <f t="shared" si="2"/>
        <v>4102</v>
      </c>
      <c r="I10" s="214">
        <v>1411</v>
      </c>
      <c r="J10" s="209">
        <v>1450</v>
      </c>
      <c r="K10" s="214">
        <v>1426</v>
      </c>
      <c r="L10" s="209">
        <v>1394</v>
      </c>
      <c r="M10" s="214">
        <v>1442</v>
      </c>
      <c r="N10" s="210">
        <f t="shared" si="3"/>
        <v>7123</v>
      </c>
      <c r="O10" s="209">
        <v>61</v>
      </c>
      <c r="P10" s="210">
        <f t="shared" si="0"/>
        <v>11286</v>
      </c>
      <c r="R10" s="211">
        <v>19</v>
      </c>
      <c r="S10" s="209">
        <v>106</v>
      </c>
      <c r="T10" s="208">
        <v>116</v>
      </c>
      <c r="U10" s="209">
        <v>115</v>
      </c>
      <c r="V10" s="210">
        <f t="shared" si="4"/>
        <v>356</v>
      </c>
      <c r="W10" s="208">
        <v>126</v>
      </c>
      <c r="X10" s="209">
        <v>126</v>
      </c>
      <c r="Y10" s="208">
        <v>146</v>
      </c>
      <c r="Z10" s="209">
        <v>145</v>
      </c>
      <c r="AA10" s="208">
        <v>142</v>
      </c>
      <c r="AB10" s="210">
        <f t="shared" si="5"/>
        <v>685</v>
      </c>
      <c r="AC10" s="209">
        <v>0</v>
      </c>
      <c r="AD10" s="210">
        <f t="shared" si="1"/>
        <v>1041</v>
      </c>
    </row>
    <row r="11" spans="1:30" x14ac:dyDescent="0.2">
      <c r="A11" s="11">
        <v>23</v>
      </c>
      <c r="B11" s="204" t="s">
        <v>132</v>
      </c>
      <c r="C11" s="9" t="s">
        <v>355</v>
      </c>
      <c r="D11" s="214">
        <v>395</v>
      </c>
      <c r="E11" s="209">
        <v>11188</v>
      </c>
      <c r="F11" s="214">
        <v>11321</v>
      </c>
      <c r="G11" s="209">
        <v>11448</v>
      </c>
      <c r="H11" s="210">
        <f t="shared" si="2"/>
        <v>34352</v>
      </c>
      <c r="I11" s="214">
        <v>11559</v>
      </c>
      <c r="J11" s="209">
        <v>11182</v>
      </c>
      <c r="K11" s="214">
        <v>11708</v>
      </c>
      <c r="L11" s="209">
        <v>11124</v>
      </c>
      <c r="M11" s="214">
        <v>11022</v>
      </c>
      <c r="N11" s="210">
        <f t="shared" si="3"/>
        <v>56595</v>
      </c>
      <c r="O11" s="209">
        <v>721</v>
      </c>
      <c r="P11" s="210">
        <f t="shared" si="0"/>
        <v>91668</v>
      </c>
      <c r="R11" s="211">
        <v>213</v>
      </c>
      <c r="S11" s="209">
        <v>1181</v>
      </c>
      <c r="T11" s="208">
        <v>1266</v>
      </c>
      <c r="U11" s="209">
        <v>1177</v>
      </c>
      <c r="V11" s="210">
        <f t="shared" si="4"/>
        <v>3837</v>
      </c>
      <c r="W11" s="208">
        <v>1436</v>
      </c>
      <c r="X11" s="209">
        <v>1402</v>
      </c>
      <c r="Y11" s="208">
        <v>1437</v>
      </c>
      <c r="Z11" s="209">
        <v>1455</v>
      </c>
      <c r="AA11" s="208">
        <v>1470</v>
      </c>
      <c r="AB11" s="210">
        <f t="shared" si="5"/>
        <v>7200</v>
      </c>
      <c r="AC11" s="209">
        <v>28</v>
      </c>
      <c r="AD11" s="210">
        <f t="shared" si="1"/>
        <v>11065</v>
      </c>
    </row>
    <row r="12" spans="1:30" x14ac:dyDescent="0.2">
      <c r="A12" s="11">
        <v>8</v>
      </c>
      <c r="B12" s="204" t="s">
        <v>133</v>
      </c>
      <c r="C12" s="9" t="s">
        <v>134</v>
      </c>
      <c r="D12" s="214">
        <v>527</v>
      </c>
      <c r="E12" s="209">
        <v>2479</v>
      </c>
      <c r="F12" s="214">
        <v>2723</v>
      </c>
      <c r="G12" s="209">
        <v>2753</v>
      </c>
      <c r="H12" s="210">
        <f t="shared" si="2"/>
        <v>8482</v>
      </c>
      <c r="I12" s="214">
        <v>2787</v>
      </c>
      <c r="J12" s="209">
        <v>2803</v>
      </c>
      <c r="K12" s="214">
        <v>2891</v>
      </c>
      <c r="L12" s="209">
        <v>2955</v>
      </c>
      <c r="M12" s="214">
        <v>2866</v>
      </c>
      <c r="N12" s="210">
        <f t="shared" si="3"/>
        <v>14302</v>
      </c>
      <c r="O12" s="209">
        <v>167</v>
      </c>
      <c r="P12" s="210">
        <f t="shared" si="0"/>
        <v>22951</v>
      </c>
      <c r="R12" s="211">
        <v>417</v>
      </c>
      <c r="S12" s="209">
        <v>812</v>
      </c>
      <c r="T12" s="208">
        <v>876</v>
      </c>
      <c r="U12" s="209">
        <v>899</v>
      </c>
      <c r="V12" s="210">
        <f t="shared" si="4"/>
        <v>3004</v>
      </c>
      <c r="W12" s="208">
        <v>955</v>
      </c>
      <c r="X12" s="209">
        <v>925</v>
      </c>
      <c r="Y12" s="208">
        <v>994</v>
      </c>
      <c r="Z12" s="209">
        <v>1000</v>
      </c>
      <c r="AA12" s="208">
        <v>1069</v>
      </c>
      <c r="AB12" s="210">
        <f t="shared" si="5"/>
        <v>4943</v>
      </c>
      <c r="AC12" s="209">
        <v>12</v>
      </c>
      <c r="AD12" s="210">
        <f t="shared" si="1"/>
        <v>7959</v>
      </c>
    </row>
    <row r="13" spans="1:30" x14ac:dyDescent="0.2">
      <c r="A13" s="11">
        <v>19</v>
      </c>
      <c r="B13" s="204" t="s">
        <v>135</v>
      </c>
      <c r="C13" s="9" t="s">
        <v>136</v>
      </c>
      <c r="D13" s="214">
        <v>566</v>
      </c>
      <c r="E13" s="209">
        <v>2741</v>
      </c>
      <c r="F13" s="214">
        <v>2966</v>
      </c>
      <c r="G13" s="209">
        <v>2911</v>
      </c>
      <c r="H13" s="210">
        <f t="shared" si="2"/>
        <v>9184</v>
      </c>
      <c r="I13" s="214">
        <v>2996</v>
      </c>
      <c r="J13" s="209">
        <v>3024</v>
      </c>
      <c r="K13" s="214">
        <v>3152</v>
      </c>
      <c r="L13" s="209">
        <v>3084</v>
      </c>
      <c r="M13" s="214">
        <v>2911</v>
      </c>
      <c r="N13" s="210">
        <f t="shared" si="3"/>
        <v>15167</v>
      </c>
      <c r="O13" s="209">
        <v>299</v>
      </c>
      <c r="P13" s="210">
        <f t="shared" si="0"/>
        <v>24650</v>
      </c>
      <c r="R13" s="211">
        <v>32</v>
      </c>
      <c r="S13" s="209">
        <v>229</v>
      </c>
      <c r="T13" s="208">
        <v>257</v>
      </c>
      <c r="U13" s="209">
        <v>261</v>
      </c>
      <c r="V13" s="210">
        <f t="shared" si="4"/>
        <v>779</v>
      </c>
      <c r="W13" s="208">
        <v>251</v>
      </c>
      <c r="X13" s="209">
        <v>270</v>
      </c>
      <c r="Y13" s="208">
        <v>307</v>
      </c>
      <c r="Z13" s="209">
        <v>261</v>
      </c>
      <c r="AA13" s="208">
        <v>337</v>
      </c>
      <c r="AB13" s="210">
        <f t="shared" si="5"/>
        <v>1426</v>
      </c>
      <c r="AC13" s="209">
        <v>0</v>
      </c>
      <c r="AD13" s="210">
        <f t="shared" si="1"/>
        <v>2205</v>
      </c>
    </row>
    <row r="14" spans="1:30" x14ac:dyDescent="0.2">
      <c r="A14" s="11">
        <v>16</v>
      </c>
      <c r="B14" s="204" t="s">
        <v>137</v>
      </c>
      <c r="C14" s="9" t="s">
        <v>138</v>
      </c>
      <c r="D14" s="214">
        <v>118</v>
      </c>
      <c r="E14" s="209">
        <v>1256</v>
      </c>
      <c r="F14" s="214">
        <v>1395</v>
      </c>
      <c r="G14" s="209">
        <v>1389</v>
      </c>
      <c r="H14" s="210">
        <f t="shared" si="2"/>
        <v>4158</v>
      </c>
      <c r="I14" s="214">
        <v>1568</v>
      </c>
      <c r="J14" s="209">
        <v>1467</v>
      </c>
      <c r="K14" s="214">
        <v>1515</v>
      </c>
      <c r="L14" s="209">
        <v>1543</v>
      </c>
      <c r="M14" s="214">
        <v>1518</v>
      </c>
      <c r="N14" s="210">
        <f t="shared" si="3"/>
        <v>7611</v>
      </c>
      <c r="O14" s="209">
        <v>112</v>
      </c>
      <c r="P14" s="210">
        <f t="shared" si="0"/>
        <v>11881</v>
      </c>
      <c r="R14" s="211">
        <v>22</v>
      </c>
      <c r="S14" s="209">
        <v>110</v>
      </c>
      <c r="T14" s="208">
        <v>119</v>
      </c>
      <c r="U14" s="209">
        <v>131</v>
      </c>
      <c r="V14" s="210">
        <f t="shared" si="4"/>
        <v>382</v>
      </c>
      <c r="W14" s="208">
        <v>153</v>
      </c>
      <c r="X14" s="209">
        <v>133</v>
      </c>
      <c r="Y14" s="208">
        <v>156</v>
      </c>
      <c r="Z14" s="209">
        <v>151</v>
      </c>
      <c r="AA14" s="208">
        <v>156</v>
      </c>
      <c r="AB14" s="210">
        <f t="shared" si="5"/>
        <v>749</v>
      </c>
      <c r="AC14" s="209">
        <v>7</v>
      </c>
      <c r="AD14" s="210">
        <f t="shared" si="1"/>
        <v>1138</v>
      </c>
    </row>
    <row r="15" spans="1:30" x14ac:dyDescent="0.2">
      <c r="A15" s="11">
        <v>19</v>
      </c>
      <c r="B15" s="204" t="s">
        <v>139</v>
      </c>
      <c r="C15" s="12" t="s">
        <v>140</v>
      </c>
      <c r="D15" s="214">
        <v>377</v>
      </c>
      <c r="E15" s="209">
        <v>3120</v>
      </c>
      <c r="F15" s="214">
        <v>3371</v>
      </c>
      <c r="G15" s="209">
        <v>3491</v>
      </c>
      <c r="H15" s="210">
        <f t="shared" si="2"/>
        <v>10359</v>
      </c>
      <c r="I15" s="214">
        <v>3570</v>
      </c>
      <c r="J15" s="209">
        <v>3504</v>
      </c>
      <c r="K15" s="214">
        <v>3537</v>
      </c>
      <c r="L15" s="209">
        <v>3362</v>
      </c>
      <c r="M15" s="214">
        <v>3420</v>
      </c>
      <c r="N15" s="210">
        <f t="shared" si="3"/>
        <v>17393</v>
      </c>
      <c r="O15" s="209">
        <v>274</v>
      </c>
      <c r="P15" s="210">
        <f t="shared" si="0"/>
        <v>28026</v>
      </c>
      <c r="R15" s="211">
        <v>29</v>
      </c>
      <c r="S15" s="209">
        <v>265</v>
      </c>
      <c r="T15" s="208">
        <v>273</v>
      </c>
      <c r="U15" s="209">
        <v>296</v>
      </c>
      <c r="V15" s="210">
        <f t="shared" si="4"/>
        <v>863</v>
      </c>
      <c r="W15" s="208">
        <v>349</v>
      </c>
      <c r="X15" s="209">
        <v>354</v>
      </c>
      <c r="Y15" s="208">
        <v>378</v>
      </c>
      <c r="Z15" s="209">
        <v>388</v>
      </c>
      <c r="AA15" s="208">
        <v>379</v>
      </c>
      <c r="AB15" s="210">
        <f t="shared" si="5"/>
        <v>1848</v>
      </c>
      <c r="AC15" s="209">
        <v>11</v>
      </c>
      <c r="AD15" s="210">
        <f t="shared" si="1"/>
        <v>2722</v>
      </c>
    </row>
    <row r="16" spans="1:30" x14ac:dyDescent="0.2">
      <c r="A16" s="11">
        <v>11</v>
      </c>
      <c r="B16" s="204" t="s">
        <v>141</v>
      </c>
      <c r="C16" s="9" t="s">
        <v>142</v>
      </c>
      <c r="D16" s="214">
        <v>501</v>
      </c>
      <c r="E16" s="209">
        <v>3349</v>
      </c>
      <c r="F16" s="214">
        <v>3595</v>
      </c>
      <c r="G16" s="209">
        <v>3774</v>
      </c>
      <c r="H16" s="210">
        <f t="shared" si="2"/>
        <v>11219</v>
      </c>
      <c r="I16" s="214">
        <v>3826</v>
      </c>
      <c r="J16" s="209">
        <v>3886</v>
      </c>
      <c r="K16" s="214">
        <v>3969</v>
      </c>
      <c r="L16" s="209">
        <v>3911</v>
      </c>
      <c r="M16" s="214">
        <v>3955</v>
      </c>
      <c r="N16" s="210">
        <f t="shared" si="3"/>
        <v>19547</v>
      </c>
      <c r="O16" s="209">
        <v>289</v>
      </c>
      <c r="P16" s="210">
        <f t="shared" si="0"/>
        <v>31055</v>
      </c>
      <c r="R16" s="211">
        <v>55</v>
      </c>
      <c r="S16" s="209">
        <v>264</v>
      </c>
      <c r="T16" s="208">
        <v>303</v>
      </c>
      <c r="U16" s="209">
        <v>310</v>
      </c>
      <c r="V16" s="210">
        <f t="shared" si="4"/>
        <v>932</v>
      </c>
      <c r="W16" s="208">
        <v>351</v>
      </c>
      <c r="X16" s="209">
        <v>370</v>
      </c>
      <c r="Y16" s="208">
        <v>372</v>
      </c>
      <c r="Z16" s="209">
        <v>351</v>
      </c>
      <c r="AA16" s="208">
        <v>346</v>
      </c>
      <c r="AB16" s="210">
        <f t="shared" si="5"/>
        <v>1790</v>
      </c>
      <c r="AC16" s="209">
        <v>0</v>
      </c>
      <c r="AD16" s="210">
        <f t="shared" si="1"/>
        <v>2722</v>
      </c>
    </row>
    <row r="17" spans="1:30" x14ac:dyDescent="0.2">
      <c r="A17" s="11">
        <v>16</v>
      </c>
      <c r="B17" s="204" t="s">
        <v>143</v>
      </c>
      <c r="C17" s="9" t="s">
        <v>144</v>
      </c>
      <c r="D17" s="214">
        <v>503</v>
      </c>
      <c r="E17" s="209">
        <v>1934</v>
      </c>
      <c r="F17" s="214">
        <v>2103</v>
      </c>
      <c r="G17" s="209">
        <v>2165</v>
      </c>
      <c r="H17" s="210">
        <f t="shared" si="2"/>
        <v>6705</v>
      </c>
      <c r="I17" s="214">
        <v>2171</v>
      </c>
      <c r="J17" s="209">
        <v>2181</v>
      </c>
      <c r="K17" s="214">
        <v>2296</v>
      </c>
      <c r="L17" s="209">
        <v>2150</v>
      </c>
      <c r="M17" s="214">
        <v>2255</v>
      </c>
      <c r="N17" s="210">
        <f t="shared" si="3"/>
        <v>11053</v>
      </c>
      <c r="O17" s="209">
        <v>200</v>
      </c>
      <c r="P17" s="210">
        <f t="shared" si="0"/>
        <v>17958</v>
      </c>
      <c r="R17" s="211">
        <v>220</v>
      </c>
      <c r="S17" s="209">
        <v>595</v>
      </c>
      <c r="T17" s="208">
        <v>686</v>
      </c>
      <c r="U17" s="209">
        <v>639</v>
      </c>
      <c r="V17" s="210">
        <f t="shared" si="4"/>
        <v>2140</v>
      </c>
      <c r="W17" s="208">
        <v>707</v>
      </c>
      <c r="X17" s="209">
        <v>711</v>
      </c>
      <c r="Y17" s="208">
        <v>769</v>
      </c>
      <c r="Z17" s="209">
        <v>698</v>
      </c>
      <c r="AA17" s="208">
        <v>797</v>
      </c>
      <c r="AB17" s="210">
        <f t="shared" si="5"/>
        <v>3682</v>
      </c>
      <c r="AC17" s="209">
        <v>51</v>
      </c>
      <c r="AD17" s="210">
        <f t="shared" si="1"/>
        <v>5873</v>
      </c>
    </row>
    <row r="18" spans="1:30" x14ac:dyDescent="0.2">
      <c r="A18" s="11">
        <v>2</v>
      </c>
      <c r="B18" s="204" t="s">
        <v>145</v>
      </c>
      <c r="C18" s="9" t="s">
        <v>356</v>
      </c>
      <c r="D18" s="214">
        <v>1718</v>
      </c>
      <c r="E18" s="209">
        <v>22763</v>
      </c>
      <c r="F18" s="214">
        <v>23010</v>
      </c>
      <c r="G18" s="209">
        <v>23183</v>
      </c>
      <c r="H18" s="210">
        <f t="shared" si="2"/>
        <v>70674</v>
      </c>
      <c r="I18" s="214">
        <v>23655</v>
      </c>
      <c r="J18" s="209">
        <v>22950</v>
      </c>
      <c r="K18" s="214">
        <v>22747</v>
      </c>
      <c r="L18" s="209">
        <v>22301</v>
      </c>
      <c r="M18" s="214">
        <v>22360</v>
      </c>
      <c r="N18" s="210">
        <f t="shared" si="3"/>
        <v>114013</v>
      </c>
      <c r="O18" s="209">
        <v>1331</v>
      </c>
      <c r="P18" s="210">
        <f t="shared" si="0"/>
        <v>186018</v>
      </c>
      <c r="R18" s="211">
        <v>199</v>
      </c>
      <c r="S18" s="209">
        <v>2603</v>
      </c>
      <c r="T18" s="208">
        <v>2643</v>
      </c>
      <c r="U18" s="209">
        <v>2657</v>
      </c>
      <c r="V18" s="210">
        <f t="shared" si="4"/>
        <v>8102</v>
      </c>
      <c r="W18" s="208">
        <v>3053</v>
      </c>
      <c r="X18" s="209">
        <v>3036</v>
      </c>
      <c r="Y18" s="208">
        <v>3117</v>
      </c>
      <c r="Z18" s="209">
        <v>3114</v>
      </c>
      <c r="AA18" s="208">
        <v>3172</v>
      </c>
      <c r="AB18" s="210">
        <f t="shared" si="5"/>
        <v>15492</v>
      </c>
      <c r="AC18" s="209">
        <v>67</v>
      </c>
      <c r="AD18" s="210">
        <f t="shared" si="1"/>
        <v>23661</v>
      </c>
    </row>
    <row r="19" spans="1:30" x14ac:dyDescent="0.2">
      <c r="A19" s="11">
        <v>5</v>
      </c>
      <c r="B19" s="204" t="s">
        <v>146</v>
      </c>
      <c r="C19" s="10" t="s">
        <v>147</v>
      </c>
      <c r="D19" s="214">
        <v>827</v>
      </c>
      <c r="E19" s="209">
        <v>6680</v>
      </c>
      <c r="F19" s="214">
        <v>6851</v>
      </c>
      <c r="G19" s="209">
        <v>7110</v>
      </c>
      <c r="H19" s="210">
        <f t="shared" si="2"/>
        <v>21468</v>
      </c>
      <c r="I19" s="214">
        <v>7035</v>
      </c>
      <c r="J19" s="209">
        <v>7186</v>
      </c>
      <c r="K19" s="214">
        <v>7116</v>
      </c>
      <c r="L19" s="209">
        <v>7048</v>
      </c>
      <c r="M19" s="214">
        <v>7042</v>
      </c>
      <c r="N19" s="210">
        <f t="shared" si="3"/>
        <v>35427</v>
      </c>
      <c r="O19" s="209">
        <v>546</v>
      </c>
      <c r="P19" s="210">
        <f t="shared" si="0"/>
        <v>57441</v>
      </c>
      <c r="R19" s="211">
        <v>257</v>
      </c>
      <c r="S19" s="209">
        <v>917</v>
      </c>
      <c r="T19" s="208">
        <v>1060</v>
      </c>
      <c r="U19" s="209">
        <v>1051</v>
      </c>
      <c r="V19" s="210">
        <f t="shared" si="4"/>
        <v>3285</v>
      </c>
      <c r="W19" s="208">
        <v>1190</v>
      </c>
      <c r="X19" s="209">
        <v>1224</v>
      </c>
      <c r="Y19" s="208">
        <v>1280</v>
      </c>
      <c r="Z19" s="209">
        <v>1310</v>
      </c>
      <c r="AA19" s="208">
        <v>1314</v>
      </c>
      <c r="AB19" s="210">
        <f t="shared" si="5"/>
        <v>6318</v>
      </c>
      <c r="AC19" s="209">
        <v>34</v>
      </c>
      <c r="AD19" s="210">
        <f t="shared" si="1"/>
        <v>9637</v>
      </c>
    </row>
    <row r="20" spans="1:30" x14ac:dyDescent="0.2">
      <c r="A20" s="11">
        <v>6</v>
      </c>
      <c r="B20" s="204" t="s">
        <v>148</v>
      </c>
      <c r="C20" s="9" t="s">
        <v>149</v>
      </c>
      <c r="D20" s="214">
        <v>156</v>
      </c>
      <c r="E20" s="209">
        <v>1121</v>
      </c>
      <c r="F20" s="214">
        <v>1105</v>
      </c>
      <c r="G20" s="209">
        <v>1124</v>
      </c>
      <c r="H20" s="210">
        <f t="shared" si="2"/>
        <v>3506</v>
      </c>
      <c r="I20" s="214">
        <v>1153</v>
      </c>
      <c r="J20" s="209">
        <v>1258</v>
      </c>
      <c r="K20" s="214">
        <v>1202</v>
      </c>
      <c r="L20" s="209">
        <v>1174</v>
      </c>
      <c r="M20" s="214">
        <v>1223</v>
      </c>
      <c r="N20" s="210">
        <f t="shared" si="3"/>
        <v>6010</v>
      </c>
      <c r="O20" s="209">
        <v>129</v>
      </c>
      <c r="P20" s="210">
        <f t="shared" si="0"/>
        <v>9645</v>
      </c>
      <c r="R20" s="211">
        <v>41</v>
      </c>
      <c r="S20" s="209">
        <v>160</v>
      </c>
      <c r="T20" s="208">
        <v>135</v>
      </c>
      <c r="U20" s="209">
        <v>134</v>
      </c>
      <c r="V20" s="210">
        <f t="shared" si="4"/>
        <v>470</v>
      </c>
      <c r="W20" s="208">
        <v>171</v>
      </c>
      <c r="X20" s="209">
        <v>163</v>
      </c>
      <c r="Y20" s="208">
        <v>168</v>
      </c>
      <c r="Z20" s="209">
        <v>201</v>
      </c>
      <c r="AA20" s="208">
        <v>216</v>
      </c>
      <c r="AB20" s="210">
        <f t="shared" si="5"/>
        <v>919</v>
      </c>
      <c r="AC20" s="209">
        <v>10</v>
      </c>
      <c r="AD20" s="210">
        <f t="shared" si="1"/>
        <v>1399</v>
      </c>
    </row>
    <row r="21" spans="1:30" x14ac:dyDescent="0.2">
      <c r="A21" s="11">
        <v>13</v>
      </c>
      <c r="B21" s="204" t="s">
        <v>150</v>
      </c>
      <c r="C21" s="9" t="s">
        <v>151</v>
      </c>
      <c r="D21" s="214">
        <v>470</v>
      </c>
      <c r="E21" s="209">
        <v>3116</v>
      </c>
      <c r="F21" s="214">
        <v>3337</v>
      </c>
      <c r="G21" s="209">
        <v>3385</v>
      </c>
      <c r="H21" s="210">
        <f t="shared" si="2"/>
        <v>10308</v>
      </c>
      <c r="I21" s="214">
        <v>3427</v>
      </c>
      <c r="J21" s="209">
        <v>3343</v>
      </c>
      <c r="K21" s="214">
        <v>3509</v>
      </c>
      <c r="L21" s="209">
        <v>3518</v>
      </c>
      <c r="M21" s="214">
        <v>3499</v>
      </c>
      <c r="N21" s="210">
        <f t="shared" si="3"/>
        <v>17296</v>
      </c>
      <c r="O21" s="209">
        <v>269</v>
      </c>
      <c r="P21" s="210">
        <f t="shared" si="0"/>
        <v>27873</v>
      </c>
      <c r="R21" s="211">
        <v>87</v>
      </c>
      <c r="S21" s="209">
        <v>295</v>
      </c>
      <c r="T21" s="208">
        <v>256</v>
      </c>
      <c r="U21" s="209">
        <v>282</v>
      </c>
      <c r="V21" s="210">
        <f t="shared" si="4"/>
        <v>920</v>
      </c>
      <c r="W21" s="208">
        <v>329</v>
      </c>
      <c r="X21" s="209">
        <v>371</v>
      </c>
      <c r="Y21" s="208">
        <v>383</v>
      </c>
      <c r="Z21" s="209">
        <v>370</v>
      </c>
      <c r="AA21" s="208">
        <v>390</v>
      </c>
      <c r="AB21" s="210">
        <f t="shared" si="5"/>
        <v>1843</v>
      </c>
      <c r="AC21" s="209">
        <v>23</v>
      </c>
      <c r="AD21" s="210">
        <f t="shared" si="1"/>
        <v>2786</v>
      </c>
    </row>
    <row r="22" spans="1:30" x14ac:dyDescent="0.2">
      <c r="A22" s="11">
        <v>13</v>
      </c>
      <c r="B22" s="204" t="s">
        <v>152</v>
      </c>
      <c r="C22" s="9" t="s">
        <v>357</v>
      </c>
      <c r="D22" s="214">
        <v>331</v>
      </c>
      <c r="E22" s="209">
        <v>5549</v>
      </c>
      <c r="F22" s="214">
        <v>5896</v>
      </c>
      <c r="G22" s="209">
        <v>6121</v>
      </c>
      <c r="H22" s="210">
        <f t="shared" si="2"/>
        <v>17897</v>
      </c>
      <c r="I22" s="214">
        <v>6440</v>
      </c>
      <c r="J22" s="209">
        <v>6386</v>
      </c>
      <c r="K22" s="214">
        <v>6384</v>
      </c>
      <c r="L22" s="209">
        <v>6158</v>
      </c>
      <c r="M22" s="214">
        <v>6494</v>
      </c>
      <c r="N22" s="210">
        <f t="shared" si="3"/>
        <v>31862</v>
      </c>
      <c r="O22" s="209">
        <v>481</v>
      </c>
      <c r="P22" s="210">
        <f t="shared" si="0"/>
        <v>50240</v>
      </c>
      <c r="R22" s="211">
        <v>92</v>
      </c>
      <c r="S22" s="209">
        <v>327</v>
      </c>
      <c r="T22" s="208">
        <v>352</v>
      </c>
      <c r="U22" s="209">
        <v>416</v>
      </c>
      <c r="V22" s="210">
        <f t="shared" si="4"/>
        <v>1187</v>
      </c>
      <c r="W22" s="208">
        <v>433</v>
      </c>
      <c r="X22" s="209">
        <v>499</v>
      </c>
      <c r="Y22" s="208">
        <v>480</v>
      </c>
      <c r="Z22" s="209">
        <v>543</v>
      </c>
      <c r="AA22" s="208">
        <v>594</v>
      </c>
      <c r="AB22" s="210">
        <f t="shared" si="5"/>
        <v>2549</v>
      </c>
      <c r="AC22" s="209">
        <v>17</v>
      </c>
      <c r="AD22" s="210">
        <f t="shared" si="1"/>
        <v>3753</v>
      </c>
    </row>
    <row r="23" spans="1:30" x14ac:dyDescent="0.2">
      <c r="A23" s="11">
        <v>18</v>
      </c>
      <c r="B23" s="204" t="s">
        <v>153</v>
      </c>
      <c r="C23" s="9" t="s">
        <v>154</v>
      </c>
      <c r="D23" s="214">
        <v>229</v>
      </c>
      <c r="E23" s="209">
        <v>2873</v>
      </c>
      <c r="F23" s="214">
        <v>2963</v>
      </c>
      <c r="G23" s="209">
        <v>3054</v>
      </c>
      <c r="H23" s="210">
        <f t="shared" si="2"/>
        <v>9119</v>
      </c>
      <c r="I23" s="214">
        <v>3203</v>
      </c>
      <c r="J23" s="209">
        <v>3137</v>
      </c>
      <c r="K23" s="214">
        <v>3212</v>
      </c>
      <c r="L23" s="209">
        <v>3116</v>
      </c>
      <c r="M23" s="214">
        <v>2941</v>
      </c>
      <c r="N23" s="210">
        <f t="shared" si="3"/>
        <v>15609</v>
      </c>
      <c r="O23" s="209">
        <v>267</v>
      </c>
      <c r="P23" s="210">
        <f t="shared" si="0"/>
        <v>24995</v>
      </c>
      <c r="R23" s="211">
        <v>51</v>
      </c>
      <c r="S23" s="209">
        <v>217</v>
      </c>
      <c r="T23" s="208">
        <v>207</v>
      </c>
      <c r="U23" s="209">
        <v>227</v>
      </c>
      <c r="V23" s="210">
        <f t="shared" si="4"/>
        <v>702</v>
      </c>
      <c r="W23" s="208">
        <v>227</v>
      </c>
      <c r="X23" s="209">
        <v>259</v>
      </c>
      <c r="Y23" s="208">
        <v>253</v>
      </c>
      <c r="Z23" s="209">
        <v>285</v>
      </c>
      <c r="AA23" s="208">
        <v>285</v>
      </c>
      <c r="AB23" s="210">
        <f t="shared" si="5"/>
        <v>1309</v>
      </c>
      <c r="AC23" s="209">
        <v>19</v>
      </c>
      <c r="AD23" s="210">
        <f t="shared" si="1"/>
        <v>2030</v>
      </c>
    </row>
    <row r="24" spans="1:30" x14ac:dyDescent="0.2">
      <c r="A24" s="11">
        <v>22</v>
      </c>
      <c r="B24" s="204" t="s">
        <v>155</v>
      </c>
      <c r="C24" s="9" t="s">
        <v>156</v>
      </c>
      <c r="D24" s="214">
        <v>343</v>
      </c>
      <c r="E24" s="209">
        <v>1889</v>
      </c>
      <c r="F24" s="214">
        <v>2073</v>
      </c>
      <c r="G24" s="209">
        <v>2257</v>
      </c>
      <c r="H24" s="210">
        <f t="shared" si="2"/>
        <v>6562</v>
      </c>
      <c r="I24" s="214">
        <v>2276</v>
      </c>
      <c r="J24" s="209">
        <v>2281</v>
      </c>
      <c r="K24" s="214">
        <v>2259</v>
      </c>
      <c r="L24" s="209">
        <v>2297</v>
      </c>
      <c r="M24" s="214">
        <v>2303</v>
      </c>
      <c r="N24" s="210">
        <f t="shared" si="3"/>
        <v>11416</v>
      </c>
      <c r="O24" s="209">
        <v>199</v>
      </c>
      <c r="P24" s="210">
        <f t="shared" si="0"/>
        <v>18177</v>
      </c>
      <c r="R24" s="211">
        <v>82</v>
      </c>
      <c r="S24" s="209">
        <v>175</v>
      </c>
      <c r="T24" s="208">
        <v>160</v>
      </c>
      <c r="U24" s="209">
        <v>162</v>
      </c>
      <c r="V24" s="210">
        <f t="shared" si="4"/>
        <v>579</v>
      </c>
      <c r="W24" s="208">
        <v>202</v>
      </c>
      <c r="X24" s="209">
        <v>179</v>
      </c>
      <c r="Y24" s="208">
        <v>188</v>
      </c>
      <c r="Z24" s="209">
        <v>194</v>
      </c>
      <c r="AA24" s="208">
        <v>236</v>
      </c>
      <c r="AB24" s="210">
        <f t="shared" si="5"/>
        <v>999</v>
      </c>
      <c r="AC24" s="209">
        <v>12</v>
      </c>
      <c r="AD24" s="210">
        <f t="shared" si="1"/>
        <v>1590</v>
      </c>
    </row>
    <row r="25" spans="1:30" x14ac:dyDescent="0.2">
      <c r="A25" s="11">
        <v>7</v>
      </c>
      <c r="B25" s="204" t="s">
        <v>157</v>
      </c>
      <c r="C25" s="9" t="s">
        <v>358</v>
      </c>
      <c r="D25" s="214">
        <v>768</v>
      </c>
      <c r="E25" s="209">
        <v>5117</v>
      </c>
      <c r="F25" s="214">
        <v>5299</v>
      </c>
      <c r="G25" s="209">
        <v>5336</v>
      </c>
      <c r="H25" s="210">
        <f t="shared" si="2"/>
        <v>16520</v>
      </c>
      <c r="I25" s="214">
        <v>5349</v>
      </c>
      <c r="J25" s="209">
        <v>5222</v>
      </c>
      <c r="K25" s="214">
        <v>5328</v>
      </c>
      <c r="L25" s="209">
        <v>5206</v>
      </c>
      <c r="M25" s="214">
        <v>5172</v>
      </c>
      <c r="N25" s="210">
        <f t="shared" si="3"/>
        <v>26277</v>
      </c>
      <c r="O25" s="209">
        <v>488</v>
      </c>
      <c r="P25" s="210">
        <f t="shared" si="0"/>
        <v>43285</v>
      </c>
      <c r="R25" s="211">
        <v>57</v>
      </c>
      <c r="S25" s="209">
        <v>512</v>
      </c>
      <c r="T25" s="208">
        <v>494</v>
      </c>
      <c r="U25" s="209">
        <v>510</v>
      </c>
      <c r="V25" s="210">
        <f t="shared" si="4"/>
        <v>1573</v>
      </c>
      <c r="W25" s="208">
        <v>618</v>
      </c>
      <c r="X25" s="209">
        <v>622</v>
      </c>
      <c r="Y25" s="208">
        <v>612</v>
      </c>
      <c r="Z25" s="209">
        <v>728</v>
      </c>
      <c r="AA25" s="208">
        <v>690</v>
      </c>
      <c r="AB25" s="210">
        <f t="shared" si="5"/>
        <v>3270</v>
      </c>
      <c r="AC25" s="209">
        <v>25</v>
      </c>
      <c r="AD25" s="210">
        <f t="shared" si="1"/>
        <v>4868</v>
      </c>
    </row>
    <row r="26" spans="1:30" x14ac:dyDescent="0.2">
      <c r="A26" s="11">
        <v>14</v>
      </c>
      <c r="B26" s="204" t="s">
        <v>158</v>
      </c>
      <c r="C26" s="10" t="s">
        <v>359</v>
      </c>
      <c r="D26" s="214">
        <v>983</v>
      </c>
      <c r="E26" s="209">
        <v>4184</v>
      </c>
      <c r="F26" s="214">
        <v>4557</v>
      </c>
      <c r="G26" s="209">
        <v>4698</v>
      </c>
      <c r="H26" s="210">
        <f t="shared" si="2"/>
        <v>14422</v>
      </c>
      <c r="I26" s="214">
        <v>4869</v>
      </c>
      <c r="J26" s="209">
        <v>4807</v>
      </c>
      <c r="K26" s="214">
        <v>4915</v>
      </c>
      <c r="L26" s="209">
        <v>4901</v>
      </c>
      <c r="M26" s="214">
        <v>5070</v>
      </c>
      <c r="N26" s="210">
        <f t="shared" si="3"/>
        <v>24562</v>
      </c>
      <c r="O26" s="209">
        <v>291</v>
      </c>
      <c r="P26" s="210">
        <f t="shared" si="0"/>
        <v>39275</v>
      </c>
      <c r="R26" s="211">
        <v>596</v>
      </c>
      <c r="S26" s="209">
        <v>1751</v>
      </c>
      <c r="T26" s="208">
        <v>1900</v>
      </c>
      <c r="U26" s="209">
        <v>1912</v>
      </c>
      <c r="V26" s="210">
        <f t="shared" si="4"/>
        <v>6159</v>
      </c>
      <c r="W26" s="208">
        <v>2073</v>
      </c>
      <c r="X26" s="209">
        <v>2205</v>
      </c>
      <c r="Y26" s="208">
        <v>2242</v>
      </c>
      <c r="Z26" s="209">
        <v>2119</v>
      </c>
      <c r="AA26" s="208">
        <v>2296</v>
      </c>
      <c r="AB26" s="210">
        <f t="shared" si="5"/>
        <v>10935</v>
      </c>
      <c r="AC26" s="209">
        <v>69</v>
      </c>
      <c r="AD26" s="210">
        <f t="shared" si="1"/>
        <v>17163</v>
      </c>
    </row>
    <row r="27" spans="1:30" x14ac:dyDescent="0.2">
      <c r="A27" s="11">
        <v>22</v>
      </c>
      <c r="B27" s="204" t="s">
        <v>159</v>
      </c>
      <c r="C27" s="9" t="s">
        <v>160</v>
      </c>
      <c r="D27" s="214">
        <v>172</v>
      </c>
      <c r="E27" s="209">
        <v>837</v>
      </c>
      <c r="F27" s="214">
        <v>991</v>
      </c>
      <c r="G27" s="209">
        <v>1006</v>
      </c>
      <c r="H27" s="210">
        <f t="shared" si="2"/>
        <v>3006</v>
      </c>
      <c r="I27" s="214">
        <v>935</v>
      </c>
      <c r="J27" s="209">
        <v>1038</v>
      </c>
      <c r="K27" s="214">
        <v>1058</v>
      </c>
      <c r="L27" s="209">
        <v>1061</v>
      </c>
      <c r="M27" s="214">
        <v>1082</v>
      </c>
      <c r="N27" s="210">
        <f t="shared" si="3"/>
        <v>5174</v>
      </c>
      <c r="O27" s="209">
        <v>82</v>
      </c>
      <c r="P27" s="210">
        <f t="shared" si="0"/>
        <v>8262</v>
      </c>
      <c r="R27" s="211">
        <v>4</v>
      </c>
      <c r="S27" s="209">
        <v>14</v>
      </c>
      <c r="T27" s="208">
        <v>28</v>
      </c>
      <c r="U27" s="209">
        <v>23</v>
      </c>
      <c r="V27" s="210">
        <f t="shared" si="4"/>
        <v>69</v>
      </c>
      <c r="W27" s="208">
        <v>19</v>
      </c>
      <c r="X27" s="209">
        <v>27</v>
      </c>
      <c r="Y27" s="208">
        <v>27</v>
      </c>
      <c r="Z27" s="209">
        <v>32</v>
      </c>
      <c r="AA27" s="208">
        <v>35</v>
      </c>
      <c r="AB27" s="210">
        <f t="shared" si="5"/>
        <v>140</v>
      </c>
      <c r="AC27" s="209">
        <v>0</v>
      </c>
      <c r="AD27" s="210">
        <f t="shared" si="1"/>
        <v>209</v>
      </c>
    </row>
    <row r="28" spans="1:30" x14ac:dyDescent="0.2">
      <c r="A28" s="11">
        <v>4</v>
      </c>
      <c r="B28" s="204" t="s">
        <v>161</v>
      </c>
      <c r="C28" s="9" t="s">
        <v>162</v>
      </c>
      <c r="D28" s="214">
        <v>567</v>
      </c>
      <c r="E28" s="209">
        <v>3270</v>
      </c>
      <c r="F28" s="214">
        <v>3457</v>
      </c>
      <c r="G28" s="209">
        <v>3688</v>
      </c>
      <c r="H28" s="210">
        <f t="shared" si="2"/>
        <v>10982</v>
      </c>
      <c r="I28" s="214">
        <v>3730</v>
      </c>
      <c r="J28" s="209">
        <v>3792</v>
      </c>
      <c r="K28" s="214">
        <v>3955</v>
      </c>
      <c r="L28" s="209">
        <v>3860</v>
      </c>
      <c r="M28" s="214">
        <v>3994</v>
      </c>
      <c r="N28" s="210">
        <f t="shared" si="3"/>
        <v>19331</v>
      </c>
      <c r="O28" s="209">
        <v>270</v>
      </c>
      <c r="P28" s="210">
        <f t="shared" si="0"/>
        <v>30583</v>
      </c>
      <c r="R28" s="211">
        <v>48</v>
      </c>
      <c r="S28" s="209">
        <v>202</v>
      </c>
      <c r="T28" s="208">
        <v>216</v>
      </c>
      <c r="U28" s="209">
        <v>230</v>
      </c>
      <c r="V28" s="210">
        <f t="shared" si="4"/>
        <v>696</v>
      </c>
      <c r="W28" s="208">
        <v>272</v>
      </c>
      <c r="X28" s="209">
        <v>261</v>
      </c>
      <c r="Y28" s="208">
        <v>279</v>
      </c>
      <c r="Z28" s="209">
        <v>298</v>
      </c>
      <c r="AA28" s="208">
        <v>303</v>
      </c>
      <c r="AB28" s="210">
        <f t="shared" si="5"/>
        <v>1413</v>
      </c>
      <c r="AC28" s="209">
        <v>20</v>
      </c>
      <c r="AD28" s="210">
        <f t="shared" si="1"/>
        <v>2129</v>
      </c>
    </row>
    <row r="29" spans="1:30" x14ac:dyDescent="0.2">
      <c r="A29" s="11">
        <v>3</v>
      </c>
      <c r="B29" s="204" t="s">
        <v>163</v>
      </c>
      <c r="C29" s="9" t="s">
        <v>164</v>
      </c>
      <c r="D29" s="214">
        <v>541</v>
      </c>
      <c r="E29" s="209">
        <v>5908</v>
      </c>
      <c r="F29" s="214">
        <v>6129</v>
      </c>
      <c r="G29" s="209">
        <v>6364</v>
      </c>
      <c r="H29" s="210">
        <f t="shared" si="2"/>
        <v>18942</v>
      </c>
      <c r="I29" s="214">
        <v>6565</v>
      </c>
      <c r="J29" s="209">
        <v>6285</v>
      </c>
      <c r="K29" s="214">
        <v>6383</v>
      </c>
      <c r="L29" s="209">
        <v>6138</v>
      </c>
      <c r="M29" s="214">
        <v>6221</v>
      </c>
      <c r="N29" s="210">
        <f t="shared" si="3"/>
        <v>31592</v>
      </c>
      <c r="O29" s="209">
        <v>361</v>
      </c>
      <c r="P29" s="210">
        <f t="shared" si="0"/>
        <v>50895</v>
      </c>
      <c r="R29" s="211">
        <v>151</v>
      </c>
      <c r="S29" s="209">
        <v>536</v>
      </c>
      <c r="T29" s="208">
        <v>532</v>
      </c>
      <c r="U29" s="209">
        <v>566</v>
      </c>
      <c r="V29" s="210">
        <f t="shared" si="4"/>
        <v>1785</v>
      </c>
      <c r="W29" s="208">
        <v>586</v>
      </c>
      <c r="X29" s="209">
        <v>624</v>
      </c>
      <c r="Y29" s="208">
        <v>681</v>
      </c>
      <c r="Z29" s="209">
        <v>659</v>
      </c>
      <c r="AA29" s="208">
        <v>701</v>
      </c>
      <c r="AB29" s="210">
        <f t="shared" si="5"/>
        <v>3251</v>
      </c>
      <c r="AC29" s="209">
        <v>21</v>
      </c>
      <c r="AD29" s="210">
        <f t="shared" si="1"/>
        <v>5057</v>
      </c>
    </row>
    <row r="30" spans="1:30" x14ac:dyDescent="0.2">
      <c r="A30" s="11">
        <v>8</v>
      </c>
      <c r="B30" s="204" t="s">
        <v>165</v>
      </c>
      <c r="C30" s="9" t="s">
        <v>360</v>
      </c>
      <c r="D30" s="214">
        <v>539</v>
      </c>
      <c r="E30" s="209">
        <v>5354</v>
      </c>
      <c r="F30" s="214">
        <v>5493</v>
      </c>
      <c r="G30" s="209">
        <v>5607</v>
      </c>
      <c r="H30" s="210">
        <f t="shared" si="2"/>
        <v>16993</v>
      </c>
      <c r="I30" s="214">
        <v>5582</v>
      </c>
      <c r="J30" s="209">
        <v>5608</v>
      </c>
      <c r="K30" s="214">
        <v>5649</v>
      </c>
      <c r="L30" s="209">
        <v>5551</v>
      </c>
      <c r="M30" s="214">
        <v>5603</v>
      </c>
      <c r="N30" s="210">
        <f t="shared" si="3"/>
        <v>27993</v>
      </c>
      <c r="O30" s="209">
        <v>388</v>
      </c>
      <c r="P30" s="210">
        <f t="shared" si="0"/>
        <v>45374</v>
      </c>
      <c r="R30" s="211">
        <v>131</v>
      </c>
      <c r="S30" s="209">
        <v>779</v>
      </c>
      <c r="T30" s="208">
        <v>790</v>
      </c>
      <c r="U30" s="209">
        <v>783</v>
      </c>
      <c r="V30" s="210">
        <f t="shared" si="4"/>
        <v>2483</v>
      </c>
      <c r="W30" s="208">
        <v>920</v>
      </c>
      <c r="X30" s="209">
        <v>932</v>
      </c>
      <c r="Y30" s="208">
        <v>942</v>
      </c>
      <c r="Z30" s="209">
        <v>964</v>
      </c>
      <c r="AA30" s="208">
        <v>998</v>
      </c>
      <c r="AB30" s="210">
        <f t="shared" si="5"/>
        <v>4756</v>
      </c>
      <c r="AC30" s="209">
        <v>7</v>
      </c>
      <c r="AD30" s="210">
        <f t="shared" si="1"/>
        <v>7246</v>
      </c>
    </row>
    <row r="31" spans="1:30" x14ac:dyDescent="0.2">
      <c r="A31" s="11">
        <v>21</v>
      </c>
      <c r="B31" s="204" t="s">
        <v>166</v>
      </c>
      <c r="C31" s="9" t="s">
        <v>167</v>
      </c>
      <c r="D31" s="214">
        <v>268</v>
      </c>
      <c r="E31" s="209">
        <v>6887</v>
      </c>
      <c r="F31" s="214">
        <v>7460</v>
      </c>
      <c r="G31" s="209">
        <v>7719</v>
      </c>
      <c r="H31" s="210">
        <f t="shared" si="2"/>
        <v>22334</v>
      </c>
      <c r="I31" s="214">
        <v>7784</v>
      </c>
      <c r="J31" s="209">
        <v>7652</v>
      </c>
      <c r="K31" s="214">
        <v>7623</v>
      </c>
      <c r="L31" s="209">
        <v>7455</v>
      </c>
      <c r="M31" s="214">
        <v>7241</v>
      </c>
      <c r="N31" s="210">
        <f t="shared" si="3"/>
        <v>37755</v>
      </c>
      <c r="O31" s="209">
        <v>495</v>
      </c>
      <c r="P31" s="210">
        <f t="shared" si="0"/>
        <v>60584</v>
      </c>
      <c r="R31" s="211">
        <v>65</v>
      </c>
      <c r="S31" s="209">
        <v>445</v>
      </c>
      <c r="T31" s="208">
        <v>502</v>
      </c>
      <c r="U31" s="209">
        <v>513</v>
      </c>
      <c r="V31" s="210">
        <f t="shared" si="4"/>
        <v>1525</v>
      </c>
      <c r="W31" s="208">
        <v>597</v>
      </c>
      <c r="X31" s="209">
        <v>664</v>
      </c>
      <c r="Y31" s="208">
        <v>649</v>
      </c>
      <c r="Z31" s="209">
        <v>672</v>
      </c>
      <c r="AA31" s="208">
        <v>690</v>
      </c>
      <c r="AB31" s="210">
        <f t="shared" si="5"/>
        <v>3272</v>
      </c>
      <c r="AC31" s="209">
        <v>0</v>
      </c>
      <c r="AD31" s="210">
        <f t="shared" si="1"/>
        <v>4797</v>
      </c>
    </row>
    <row r="32" spans="1:30" x14ac:dyDescent="0.2">
      <c r="A32" s="11">
        <v>18</v>
      </c>
      <c r="B32" s="204" t="s">
        <v>168</v>
      </c>
      <c r="C32" s="9" t="s">
        <v>361</v>
      </c>
      <c r="D32" s="214">
        <v>324</v>
      </c>
      <c r="E32" s="209">
        <v>4812</v>
      </c>
      <c r="F32" s="214">
        <v>5174</v>
      </c>
      <c r="G32" s="209">
        <v>5253</v>
      </c>
      <c r="H32" s="210">
        <f t="shared" si="2"/>
        <v>15563</v>
      </c>
      <c r="I32" s="214">
        <v>5335</v>
      </c>
      <c r="J32" s="209">
        <v>5151</v>
      </c>
      <c r="K32" s="214">
        <v>5295</v>
      </c>
      <c r="L32" s="209">
        <v>5080</v>
      </c>
      <c r="M32" s="214">
        <v>5316</v>
      </c>
      <c r="N32" s="210">
        <f t="shared" si="3"/>
        <v>26177</v>
      </c>
      <c r="O32" s="209">
        <v>319</v>
      </c>
      <c r="P32" s="210">
        <f t="shared" si="0"/>
        <v>42059</v>
      </c>
      <c r="R32" s="211">
        <v>71</v>
      </c>
      <c r="S32" s="209">
        <v>494</v>
      </c>
      <c r="T32" s="208">
        <v>514</v>
      </c>
      <c r="U32" s="209">
        <v>513</v>
      </c>
      <c r="V32" s="210">
        <f t="shared" si="4"/>
        <v>1592</v>
      </c>
      <c r="W32" s="208">
        <v>589</v>
      </c>
      <c r="X32" s="209">
        <v>612</v>
      </c>
      <c r="Y32" s="208">
        <v>624</v>
      </c>
      <c r="Z32" s="209">
        <v>599</v>
      </c>
      <c r="AA32" s="208">
        <v>683</v>
      </c>
      <c r="AB32" s="210">
        <f t="shared" si="5"/>
        <v>3107</v>
      </c>
      <c r="AC32" s="209">
        <v>11</v>
      </c>
      <c r="AD32" s="210">
        <f t="shared" si="1"/>
        <v>4710</v>
      </c>
    </row>
    <row r="33" spans="1:30" x14ac:dyDescent="0.2">
      <c r="A33" s="11">
        <v>14</v>
      </c>
      <c r="B33" s="204" t="s">
        <v>169</v>
      </c>
      <c r="C33" s="9" t="s">
        <v>170</v>
      </c>
      <c r="D33" s="214">
        <v>2199</v>
      </c>
      <c r="E33" s="209">
        <v>5928</v>
      </c>
      <c r="F33" s="214">
        <v>6347</v>
      </c>
      <c r="G33" s="209">
        <v>6469</v>
      </c>
      <c r="H33" s="210">
        <f t="shared" si="2"/>
        <v>20943</v>
      </c>
      <c r="I33" s="214">
        <v>6575</v>
      </c>
      <c r="J33" s="209">
        <v>6587</v>
      </c>
      <c r="K33" s="214">
        <v>6662</v>
      </c>
      <c r="L33" s="209">
        <v>6549</v>
      </c>
      <c r="M33" s="214">
        <v>6724</v>
      </c>
      <c r="N33" s="210">
        <f t="shared" si="3"/>
        <v>33097</v>
      </c>
      <c r="O33" s="209">
        <v>455</v>
      </c>
      <c r="P33" s="210">
        <f t="shared" si="0"/>
        <v>54495</v>
      </c>
      <c r="R33" s="211">
        <v>1258</v>
      </c>
      <c r="S33" s="209">
        <v>3357</v>
      </c>
      <c r="T33" s="208">
        <v>3560</v>
      </c>
      <c r="U33" s="209">
        <v>3603</v>
      </c>
      <c r="V33" s="210">
        <f t="shared" si="4"/>
        <v>11778</v>
      </c>
      <c r="W33" s="208">
        <v>3773</v>
      </c>
      <c r="X33" s="209">
        <v>3801</v>
      </c>
      <c r="Y33" s="208">
        <v>3941</v>
      </c>
      <c r="Z33" s="209">
        <v>4041</v>
      </c>
      <c r="AA33" s="208">
        <v>4109</v>
      </c>
      <c r="AB33" s="210">
        <f t="shared" si="5"/>
        <v>19665</v>
      </c>
      <c r="AC33" s="209">
        <v>102</v>
      </c>
      <c r="AD33" s="210">
        <f t="shared" si="1"/>
        <v>31545</v>
      </c>
    </row>
    <row r="34" spans="1:30" x14ac:dyDescent="0.2">
      <c r="A34" s="11">
        <v>27</v>
      </c>
      <c r="B34" s="205" t="s">
        <v>171</v>
      </c>
      <c r="C34" s="9" t="s">
        <v>172</v>
      </c>
      <c r="D34" s="214">
        <v>114</v>
      </c>
      <c r="E34" s="209">
        <v>1201</v>
      </c>
      <c r="F34" s="214">
        <v>1370</v>
      </c>
      <c r="G34" s="209">
        <v>1438</v>
      </c>
      <c r="H34" s="210">
        <f t="shared" si="2"/>
        <v>4123</v>
      </c>
      <c r="I34" s="214">
        <v>1467</v>
      </c>
      <c r="J34" s="209">
        <v>1512</v>
      </c>
      <c r="K34" s="214">
        <v>1457</v>
      </c>
      <c r="L34" s="209">
        <v>1334</v>
      </c>
      <c r="M34" s="214">
        <v>1455</v>
      </c>
      <c r="N34" s="210">
        <f t="shared" si="3"/>
        <v>7225</v>
      </c>
      <c r="O34" s="209">
        <v>87</v>
      </c>
      <c r="P34" s="210">
        <f t="shared" si="0"/>
        <v>11435</v>
      </c>
      <c r="R34" s="211">
        <v>15</v>
      </c>
      <c r="S34" s="209">
        <v>77</v>
      </c>
      <c r="T34" s="208">
        <v>81</v>
      </c>
      <c r="U34" s="209">
        <v>73</v>
      </c>
      <c r="V34" s="210">
        <f t="shared" si="4"/>
        <v>246</v>
      </c>
      <c r="W34" s="208">
        <v>76</v>
      </c>
      <c r="X34" s="209">
        <v>95</v>
      </c>
      <c r="Y34" s="208">
        <v>86</v>
      </c>
      <c r="Z34" s="209">
        <v>77</v>
      </c>
      <c r="AA34" s="208">
        <v>92</v>
      </c>
      <c r="AB34" s="210">
        <f t="shared" si="5"/>
        <v>426</v>
      </c>
      <c r="AC34" s="209">
        <v>0</v>
      </c>
      <c r="AD34" s="210">
        <f t="shared" si="1"/>
        <v>672</v>
      </c>
    </row>
    <row r="35" spans="1:30" x14ac:dyDescent="0.2">
      <c r="A35" s="11">
        <v>27</v>
      </c>
      <c r="B35" s="205" t="s">
        <v>173</v>
      </c>
      <c r="C35" s="9" t="s">
        <v>174</v>
      </c>
      <c r="D35" s="214">
        <v>134</v>
      </c>
      <c r="E35" s="209">
        <v>1531</v>
      </c>
      <c r="F35" s="214">
        <v>1625</v>
      </c>
      <c r="G35" s="209">
        <v>1762</v>
      </c>
      <c r="H35" s="210">
        <f t="shared" si="2"/>
        <v>5052</v>
      </c>
      <c r="I35" s="214">
        <v>1639</v>
      </c>
      <c r="J35" s="209">
        <v>1733</v>
      </c>
      <c r="K35" s="214">
        <v>1682</v>
      </c>
      <c r="L35" s="209">
        <v>1640</v>
      </c>
      <c r="M35" s="214">
        <v>1603</v>
      </c>
      <c r="N35" s="210">
        <f t="shared" si="3"/>
        <v>8297</v>
      </c>
      <c r="O35" s="209">
        <v>121</v>
      </c>
      <c r="P35" s="210">
        <f t="shared" si="0"/>
        <v>13470</v>
      </c>
      <c r="R35" s="211">
        <v>5</v>
      </c>
      <c r="S35" s="209">
        <v>51</v>
      </c>
      <c r="T35" s="208">
        <v>39</v>
      </c>
      <c r="U35" s="209">
        <v>44</v>
      </c>
      <c r="V35" s="210">
        <f t="shared" si="4"/>
        <v>139</v>
      </c>
      <c r="W35" s="208">
        <v>48</v>
      </c>
      <c r="X35" s="209">
        <v>56</v>
      </c>
      <c r="Y35" s="208">
        <v>56</v>
      </c>
      <c r="Z35" s="209">
        <v>50</v>
      </c>
      <c r="AA35" s="208">
        <v>57</v>
      </c>
      <c r="AB35" s="210">
        <f t="shared" si="5"/>
        <v>267</v>
      </c>
      <c r="AC35" s="209">
        <v>0</v>
      </c>
      <c r="AD35" s="210">
        <f t="shared" si="1"/>
        <v>406</v>
      </c>
    </row>
    <row r="36" spans="1:30" x14ac:dyDescent="0.2">
      <c r="A36" s="11">
        <v>11</v>
      </c>
      <c r="B36" s="204" t="s">
        <v>175</v>
      </c>
      <c r="C36" s="9" t="s">
        <v>176</v>
      </c>
      <c r="D36" s="214">
        <v>603</v>
      </c>
      <c r="E36" s="209">
        <v>7522</v>
      </c>
      <c r="F36" s="214">
        <v>7571</v>
      </c>
      <c r="G36" s="209">
        <v>8078</v>
      </c>
      <c r="H36" s="210">
        <f t="shared" si="2"/>
        <v>23774</v>
      </c>
      <c r="I36" s="214">
        <v>8216</v>
      </c>
      <c r="J36" s="209">
        <v>8111</v>
      </c>
      <c r="K36" s="214">
        <v>8296</v>
      </c>
      <c r="L36" s="209">
        <v>8061</v>
      </c>
      <c r="M36" s="214">
        <v>8051</v>
      </c>
      <c r="N36" s="210">
        <f t="shared" si="3"/>
        <v>40735</v>
      </c>
      <c r="O36" s="209">
        <v>548</v>
      </c>
      <c r="P36" s="210">
        <f t="shared" si="0"/>
        <v>65057</v>
      </c>
      <c r="R36" s="211">
        <v>252</v>
      </c>
      <c r="S36" s="209">
        <v>925</v>
      </c>
      <c r="T36" s="208">
        <v>935</v>
      </c>
      <c r="U36" s="209">
        <v>995</v>
      </c>
      <c r="V36" s="210">
        <f t="shared" si="4"/>
        <v>3107</v>
      </c>
      <c r="W36" s="208">
        <v>1092</v>
      </c>
      <c r="X36" s="209">
        <v>1027</v>
      </c>
      <c r="Y36" s="208">
        <v>1042</v>
      </c>
      <c r="Z36" s="209">
        <v>1096</v>
      </c>
      <c r="AA36" s="208">
        <v>1147</v>
      </c>
      <c r="AB36" s="210">
        <f t="shared" si="5"/>
        <v>5404</v>
      </c>
      <c r="AC36" s="209">
        <v>53</v>
      </c>
      <c r="AD36" s="210">
        <f t="shared" si="1"/>
        <v>8564</v>
      </c>
    </row>
    <row r="37" spans="1:30" x14ac:dyDescent="0.2">
      <c r="A37" s="11">
        <v>16</v>
      </c>
      <c r="B37" s="204" t="s">
        <v>177</v>
      </c>
      <c r="C37" s="9" t="s">
        <v>178</v>
      </c>
      <c r="D37" s="214">
        <v>681</v>
      </c>
      <c r="E37" s="209">
        <v>14456</v>
      </c>
      <c r="F37" s="214">
        <v>15048</v>
      </c>
      <c r="G37" s="209">
        <v>15201</v>
      </c>
      <c r="H37" s="210">
        <f t="shared" si="2"/>
        <v>45386</v>
      </c>
      <c r="I37" s="214">
        <v>14977</v>
      </c>
      <c r="J37" s="209">
        <v>14593</v>
      </c>
      <c r="K37" s="214">
        <v>14722</v>
      </c>
      <c r="L37" s="209">
        <v>14150</v>
      </c>
      <c r="M37" s="214">
        <v>14054</v>
      </c>
      <c r="N37" s="210">
        <f t="shared" si="3"/>
        <v>72496</v>
      </c>
      <c r="O37" s="209">
        <v>692</v>
      </c>
      <c r="P37" s="210">
        <f t="shared" si="0"/>
        <v>118574</v>
      </c>
      <c r="R37" s="211">
        <v>228</v>
      </c>
      <c r="S37" s="209">
        <v>1365</v>
      </c>
      <c r="T37" s="208">
        <v>1370</v>
      </c>
      <c r="U37" s="209">
        <v>1384</v>
      </c>
      <c r="V37" s="210">
        <f t="shared" si="4"/>
        <v>4347</v>
      </c>
      <c r="W37" s="208">
        <v>1582</v>
      </c>
      <c r="X37" s="209">
        <v>1594</v>
      </c>
      <c r="Y37" s="208">
        <v>1619</v>
      </c>
      <c r="Z37" s="209">
        <v>1676</v>
      </c>
      <c r="AA37" s="208">
        <v>1654</v>
      </c>
      <c r="AB37" s="210">
        <f t="shared" si="5"/>
        <v>8125</v>
      </c>
      <c r="AC37" s="209">
        <v>23</v>
      </c>
      <c r="AD37" s="210">
        <f t="shared" si="1"/>
        <v>12495</v>
      </c>
    </row>
    <row r="38" spans="1:30" x14ac:dyDescent="0.2">
      <c r="A38" s="11">
        <v>16</v>
      </c>
      <c r="B38" s="204" t="s">
        <v>179</v>
      </c>
      <c r="C38" s="9" t="s">
        <v>180</v>
      </c>
      <c r="D38" s="214">
        <v>256</v>
      </c>
      <c r="E38" s="209">
        <v>1510</v>
      </c>
      <c r="F38" s="214">
        <v>1612</v>
      </c>
      <c r="G38" s="209">
        <v>1652</v>
      </c>
      <c r="H38" s="210">
        <f t="shared" si="2"/>
        <v>5030</v>
      </c>
      <c r="I38" s="214">
        <v>1686</v>
      </c>
      <c r="J38" s="209">
        <v>1723</v>
      </c>
      <c r="K38" s="214">
        <v>1790</v>
      </c>
      <c r="L38" s="209">
        <v>1686</v>
      </c>
      <c r="M38" s="214">
        <v>1690</v>
      </c>
      <c r="N38" s="210">
        <f t="shared" si="3"/>
        <v>8575</v>
      </c>
      <c r="O38" s="209">
        <v>91</v>
      </c>
      <c r="P38" s="210">
        <f t="shared" ref="P38:P69" si="6">SUM(H38,N38,O38)</f>
        <v>13696</v>
      </c>
      <c r="R38" s="211">
        <v>57</v>
      </c>
      <c r="S38" s="209">
        <v>210</v>
      </c>
      <c r="T38" s="208">
        <v>203</v>
      </c>
      <c r="U38" s="209">
        <v>201</v>
      </c>
      <c r="V38" s="210">
        <f t="shared" si="4"/>
        <v>671</v>
      </c>
      <c r="W38" s="208">
        <v>231</v>
      </c>
      <c r="X38" s="209">
        <v>300</v>
      </c>
      <c r="Y38" s="208">
        <v>256</v>
      </c>
      <c r="Z38" s="209">
        <v>276</v>
      </c>
      <c r="AA38" s="208">
        <v>276</v>
      </c>
      <c r="AB38" s="210">
        <f t="shared" si="5"/>
        <v>1339</v>
      </c>
      <c r="AC38" s="209">
        <v>10</v>
      </c>
      <c r="AD38" s="210">
        <f t="shared" ref="AD38:AD69" si="7">SUM(V38,AB38,AC38)</f>
        <v>2020</v>
      </c>
    </row>
    <row r="39" spans="1:30" x14ac:dyDescent="0.2">
      <c r="A39" s="11">
        <v>4</v>
      </c>
      <c r="B39" s="204" t="s">
        <v>181</v>
      </c>
      <c r="C39" s="9" t="s">
        <v>182</v>
      </c>
      <c r="D39" s="214">
        <v>737</v>
      </c>
      <c r="E39" s="209">
        <v>16347</v>
      </c>
      <c r="F39" s="214">
        <v>16581</v>
      </c>
      <c r="G39" s="209">
        <v>17079</v>
      </c>
      <c r="H39" s="210">
        <f t="shared" si="2"/>
        <v>50744</v>
      </c>
      <c r="I39" s="214">
        <v>17417</v>
      </c>
      <c r="J39" s="209">
        <v>17341</v>
      </c>
      <c r="K39" s="214">
        <v>17086</v>
      </c>
      <c r="L39" s="209">
        <v>17029</v>
      </c>
      <c r="M39" s="214">
        <v>16574</v>
      </c>
      <c r="N39" s="210">
        <f t="shared" si="3"/>
        <v>85447</v>
      </c>
      <c r="O39" s="209">
        <v>1053</v>
      </c>
      <c r="P39" s="210">
        <f t="shared" si="6"/>
        <v>137244</v>
      </c>
      <c r="R39" s="211">
        <v>226</v>
      </c>
      <c r="S39" s="209">
        <v>1372</v>
      </c>
      <c r="T39" s="208">
        <v>1422</v>
      </c>
      <c r="U39" s="209">
        <v>1401</v>
      </c>
      <c r="V39" s="210">
        <f t="shared" si="4"/>
        <v>4421</v>
      </c>
      <c r="W39" s="208">
        <v>1767</v>
      </c>
      <c r="X39" s="209">
        <v>1715</v>
      </c>
      <c r="Y39" s="208">
        <v>1874</v>
      </c>
      <c r="Z39" s="209">
        <v>1915</v>
      </c>
      <c r="AA39" s="208">
        <v>1956</v>
      </c>
      <c r="AB39" s="210">
        <f t="shared" si="5"/>
        <v>9227</v>
      </c>
      <c r="AC39" s="209">
        <v>108</v>
      </c>
      <c r="AD39" s="210">
        <f t="shared" si="7"/>
        <v>13756</v>
      </c>
    </row>
    <row r="40" spans="1:30" x14ac:dyDescent="0.2">
      <c r="A40" s="11">
        <v>11</v>
      </c>
      <c r="B40" s="204" t="s">
        <v>183</v>
      </c>
      <c r="C40" s="9" t="s">
        <v>184</v>
      </c>
      <c r="D40" s="214">
        <v>529</v>
      </c>
      <c r="E40" s="209">
        <v>11326</v>
      </c>
      <c r="F40" s="214">
        <v>11756</v>
      </c>
      <c r="G40" s="209">
        <v>12118</v>
      </c>
      <c r="H40" s="210">
        <f t="shared" si="2"/>
        <v>35729</v>
      </c>
      <c r="I40" s="214">
        <v>11942</v>
      </c>
      <c r="J40" s="209">
        <v>12061</v>
      </c>
      <c r="K40" s="214">
        <v>12098</v>
      </c>
      <c r="L40" s="209">
        <v>11807</v>
      </c>
      <c r="M40" s="214">
        <v>11866</v>
      </c>
      <c r="N40" s="210">
        <f t="shared" si="3"/>
        <v>59774</v>
      </c>
      <c r="O40" s="209">
        <v>725</v>
      </c>
      <c r="P40" s="210">
        <f t="shared" si="6"/>
        <v>96228</v>
      </c>
      <c r="R40" s="211">
        <v>342</v>
      </c>
      <c r="S40" s="209">
        <v>1464</v>
      </c>
      <c r="T40" s="208">
        <v>1501</v>
      </c>
      <c r="U40" s="209">
        <v>1491</v>
      </c>
      <c r="V40" s="210">
        <f t="shared" si="4"/>
        <v>4798</v>
      </c>
      <c r="W40" s="208">
        <v>1585</v>
      </c>
      <c r="X40" s="209">
        <v>1676</v>
      </c>
      <c r="Y40" s="208">
        <v>1605</v>
      </c>
      <c r="Z40" s="209">
        <v>1583</v>
      </c>
      <c r="AA40" s="208">
        <v>1655</v>
      </c>
      <c r="AB40" s="210">
        <f t="shared" si="5"/>
        <v>8104</v>
      </c>
      <c r="AC40" s="209">
        <v>37</v>
      </c>
      <c r="AD40" s="210">
        <f t="shared" si="7"/>
        <v>12939</v>
      </c>
    </row>
    <row r="41" spans="1:30" x14ac:dyDescent="0.2">
      <c r="A41" s="11">
        <v>14</v>
      </c>
      <c r="B41" s="204" t="s">
        <v>185</v>
      </c>
      <c r="C41" s="9" t="s">
        <v>362</v>
      </c>
      <c r="D41" s="214">
        <v>1956</v>
      </c>
      <c r="E41" s="209">
        <v>8227</v>
      </c>
      <c r="F41" s="214">
        <v>8590</v>
      </c>
      <c r="G41" s="209">
        <v>8671</v>
      </c>
      <c r="H41" s="210">
        <f t="shared" si="2"/>
        <v>27444</v>
      </c>
      <c r="I41" s="214">
        <v>8873</v>
      </c>
      <c r="J41" s="209">
        <v>8853</v>
      </c>
      <c r="K41" s="214">
        <v>8813</v>
      </c>
      <c r="L41" s="209">
        <v>8460</v>
      </c>
      <c r="M41" s="214">
        <v>8608</v>
      </c>
      <c r="N41" s="210">
        <f t="shared" si="3"/>
        <v>43607</v>
      </c>
      <c r="O41" s="209">
        <v>351</v>
      </c>
      <c r="P41" s="210">
        <f t="shared" si="6"/>
        <v>71402</v>
      </c>
      <c r="R41" s="211">
        <v>1270</v>
      </c>
      <c r="S41" s="209">
        <v>4686</v>
      </c>
      <c r="T41" s="208">
        <v>4732</v>
      </c>
      <c r="U41" s="209">
        <v>4922</v>
      </c>
      <c r="V41" s="210">
        <f t="shared" si="4"/>
        <v>15610</v>
      </c>
      <c r="W41" s="208">
        <v>5026</v>
      </c>
      <c r="X41" s="209">
        <v>5144</v>
      </c>
      <c r="Y41" s="208">
        <v>5258</v>
      </c>
      <c r="Z41" s="209">
        <v>5261</v>
      </c>
      <c r="AA41" s="208">
        <v>5298</v>
      </c>
      <c r="AB41" s="210">
        <f t="shared" si="5"/>
        <v>25987</v>
      </c>
      <c r="AC41" s="209">
        <v>129</v>
      </c>
      <c r="AD41" s="210">
        <f t="shared" si="7"/>
        <v>41726</v>
      </c>
    </row>
    <row r="42" spans="1:30" x14ac:dyDescent="0.2">
      <c r="A42" s="11">
        <v>18</v>
      </c>
      <c r="B42" s="204" t="s">
        <v>186</v>
      </c>
      <c r="C42" s="9" t="s">
        <v>187</v>
      </c>
      <c r="D42" s="214">
        <v>296</v>
      </c>
      <c r="E42" s="209">
        <v>1823</v>
      </c>
      <c r="F42" s="214">
        <v>2019</v>
      </c>
      <c r="G42" s="209">
        <v>2024</v>
      </c>
      <c r="H42" s="210">
        <f t="shared" si="2"/>
        <v>6162</v>
      </c>
      <c r="I42" s="214">
        <v>2038</v>
      </c>
      <c r="J42" s="209">
        <v>2114</v>
      </c>
      <c r="K42" s="214">
        <v>2180</v>
      </c>
      <c r="L42" s="209">
        <v>2142</v>
      </c>
      <c r="M42" s="214">
        <v>2145</v>
      </c>
      <c r="N42" s="210">
        <f t="shared" si="3"/>
        <v>10619</v>
      </c>
      <c r="O42" s="209">
        <v>224</v>
      </c>
      <c r="P42" s="210">
        <f t="shared" si="6"/>
        <v>17005</v>
      </c>
      <c r="R42" s="211">
        <v>29</v>
      </c>
      <c r="S42" s="209">
        <v>111</v>
      </c>
      <c r="T42" s="208">
        <v>136</v>
      </c>
      <c r="U42" s="209">
        <v>132</v>
      </c>
      <c r="V42" s="210">
        <f t="shared" si="4"/>
        <v>408</v>
      </c>
      <c r="W42" s="208">
        <v>174</v>
      </c>
      <c r="X42" s="209">
        <v>168</v>
      </c>
      <c r="Y42" s="208">
        <v>182</v>
      </c>
      <c r="Z42" s="209">
        <v>188</v>
      </c>
      <c r="AA42" s="208">
        <v>183</v>
      </c>
      <c r="AB42" s="210">
        <f t="shared" si="5"/>
        <v>895</v>
      </c>
      <c r="AC42" s="209">
        <v>6</v>
      </c>
      <c r="AD42" s="210">
        <f t="shared" si="7"/>
        <v>1309</v>
      </c>
    </row>
    <row r="43" spans="1:30" x14ac:dyDescent="0.2">
      <c r="A43" s="11">
        <v>18</v>
      </c>
      <c r="B43" s="204" t="s">
        <v>188</v>
      </c>
      <c r="C43" s="9" t="s">
        <v>189</v>
      </c>
      <c r="D43" s="214">
        <v>389</v>
      </c>
      <c r="E43" s="209">
        <v>5957</v>
      </c>
      <c r="F43" s="214">
        <v>6339</v>
      </c>
      <c r="G43" s="209">
        <v>6348</v>
      </c>
      <c r="H43" s="210">
        <f t="shared" si="2"/>
        <v>19033</v>
      </c>
      <c r="I43" s="214">
        <v>6677</v>
      </c>
      <c r="J43" s="209">
        <v>6480</v>
      </c>
      <c r="K43" s="214">
        <v>6405</v>
      </c>
      <c r="L43" s="209">
        <v>6129</v>
      </c>
      <c r="M43" s="214">
        <v>6300</v>
      </c>
      <c r="N43" s="210">
        <f t="shared" si="3"/>
        <v>31991</v>
      </c>
      <c r="O43" s="209">
        <v>388</v>
      </c>
      <c r="P43" s="210">
        <f t="shared" si="6"/>
        <v>51412</v>
      </c>
      <c r="R43" s="211">
        <v>137</v>
      </c>
      <c r="S43" s="209">
        <v>624</v>
      </c>
      <c r="T43" s="208">
        <v>607</v>
      </c>
      <c r="U43" s="209">
        <v>660</v>
      </c>
      <c r="V43" s="210">
        <f t="shared" si="4"/>
        <v>2028</v>
      </c>
      <c r="W43" s="208">
        <v>757</v>
      </c>
      <c r="X43" s="209">
        <v>800</v>
      </c>
      <c r="Y43" s="208">
        <v>834</v>
      </c>
      <c r="Z43" s="209">
        <v>806</v>
      </c>
      <c r="AA43" s="208">
        <v>942</v>
      </c>
      <c r="AB43" s="210">
        <f t="shared" si="5"/>
        <v>4139</v>
      </c>
      <c r="AC43" s="209">
        <v>12</v>
      </c>
      <c r="AD43" s="210">
        <f t="shared" si="7"/>
        <v>6179</v>
      </c>
    </row>
    <row r="44" spans="1:30" x14ac:dyDescent="0.2">
      <c r="A44" s="11">
        <v>8</v>
      </c>
      <c r="B44" s="204" t="s">
        <v>190</v>
      </c>
      <c r="C44" s="9" t="s">
        <v>191</v>
      </c>
      <c r="D44" s="214">
        <v>810</v>
      </c>
      <c r="E44" s="209">
        <v>14447</v>
      </c>
      <c r="F44" s="214">
        <v>14990</v>
      </c>
      <c r="G44" s="209">
        <v>14965</v>
      </c>
      <c r="H44" s="210">
        <f t="shared" si="2"/>
        <v>45212</v>
      </c>
      <c r="I44" s="214">
        <v>15325</v>
      </c>
      <c r="J44" s="209">
        <v>15140</v>
      </c>
      <c r="K44" s="214">
        <v>15237</v>
      </c>
      <c r="L44" s="209">
        <v>15010</v>
      </c>
      <c r="M44" s="214">
        <v>14762</v>
      </c>
      <c r="N44" s="210">
        <f t="shared" si="3"/>
        <v>75474</v>
      </c>
      <c r="O44" s="209">
        <v>911</v>
      </c>
      <c r="P44" s="210">
        <f t="shared" si="6"/>
        <v>121597</v>
      </c>
      <c r="R44" s="211">
        <v>176</v>
      </c>
      <c r="S44" s="209">
        <v>1349</v>
      </c>
      <c r="T44" s="208">
        <v>1405</v>
      </c>
      <c r="U44" s="209">
        <v>1363</v>
      </c>
      <c r="V44" s="210">
        <f t="shared" si="4"/>
        <v>4293</v>
      </c>
      <c r="W44" s="208">
        <v>1601</v>
      </c>
      <c r="X44" s="209">
        <v>1600</v>
      </c>
      <c r="Y44" s="208">
        <v>1681</v>
      </c>
      <c r="Z44" s="209">
        <v>1655</v>
      </c>
      <c r="AA44" s="208">
        <v>1825</v>
      </c>
      <c r="AB44" s="210">
        <f t="shared" si="5"/>
        <v>8362</v>
      </c>
      <c r="AC44" s="209">
        <v>69</v>
      </c>
      <c r="AD44" s="210">
        <f t="shared" si="7"/>
        <v>12724</v>
      </c>
    </row>
    <row r="45" spans="1:30" x14ac:dyDescent="0.2">
      <c r="A45" s="11">
        <v>3</v>
      </c>
      <c r="B45" s="204" t="s">
        <v>192</v>
      </c>
      <c r="C45" s="9" t="s">
        <v>193</v>
      </c>
      <c r="D45" s="214">
        <v>314</v>
      </c>
      <c r="E45" s="209">
        <v>2422</v>
      </c>
      <c r="F45" s="214">
        <v>2607</v>
      </c>
      <c r="G45" s="209">
        <v>2584</v>
      </c>
      <c r="H45" s="210">
        <f t="shared" si="2"/>
        <v>7927</v>
      </c>
      <c r="I45" s="214">
        <v>2709</v>
      </c>
      <c r="J45" s="209">
        <v>2703</v>
      </c>
      <c r="K45" s="214">
        <v>2753</v>
      </c>
      <c r="L45" s="209">
        <v>2672</v>
      </c>
      <c r="M45" s="214">
        <v>2771</v>
      </c>
      <c r="N45" s="210">
        <f t="shared" si="3"/>
        <v>13608</v>
      </c>
      <c r="O45" s="209">
        <v>228</v>
      </c>
      <c r="P45" s="210">
        <f t="shared" si="6"/>
        <v>21763</v>
      </c>
      <c r="R45" s="211">
        <v>97</v>
      </c>
      <c r="S45" s="209">
        <v>276</v>
      </c>
      <c r="T45" s="208">
        <v>278</v>
      </c>
      <c r="U45" s="209">
        <v>281</v>
      </c>
      <c r="V45" s="210">
        <f t="shared" si="4"/>
        <v>932</v>
      </c>
      <c r="W45" s="208">
        <v>332</v>
      </c>
      <c r="X45" s="209">
        <v>361</v>
      </c>
      <c r="Y45" s="208">
        <v>361</v>
      </c>
      <c r="Z45" s="209">
        <v>397</v>
      </c>
      <c r="AA45" s="208">
        <v>367</v>
      </c>
      <c r="AB45" s="210">
        <f t="shared" si="5"/>
        <v>1818</v>
      </c>
      <c r="AC45" s="209">
        <v>0</v>
      </c>
      <c r="AD45" s="210">
        <f t="shared" si="7"/>
        <v>2750</v>
      </c>
    </row>
    <row r="46" spans="1:30" x14ac:dyDescent="0.2">
      <c r="A46" s="11">
        <v>4</v>
      </c>
      <c r="B46" s="204" t="s">
        <v>194</v>
      </c>
      <c r="C46" s="9" t="s">
        <v>195</v>
      </c>
      <c r="D46" s="214">
        <v>262</v>
      </c>
      <c r="E46" s="209">
        <v>3737</v>
      </c>
      <c r="F46" s="214">
        <v>3860</v>
      </c>
      <c r="G46" s="209">
        <v>4053</v>
      </c>
      <c r="H46" s="210">
        <f t="shared" si="2"/>
        <v>11912</v>
      </c>
      <c r="I46" s="214">
        <v>4177</v>
      </c>
      <c r="J46" s="209">
        <v>4260</v>
      </c>
      <c r="K46" s="214">
        <v>4301</v>
      </c>
      <c r="L46" s="209">
        <v>4224</v>
      </c>
      <c r="M46" s="214">
        <v>4258</v>
      </c>
      <c r="N46" s="210">
        <f t="shared" si="3"/>
        <v>21220</v>
      </c>
      <c r="O46" s="209">
        <v>309</v>
      </c>
      <c r="P46" s="210">
        <f t="shared" si="6"/>
        <v>33441</v>
      </c>
      <c r="R46" s="211">
        <v>70</v>
      </c>
      <c r="S46" s="209">
        <v>265</v>
      </c>
      <c r="T46" s="208">
        <v>269</v>
      </c>
      <c r="U46" s="209">
        <v>280</v>
      </c>
      <c r="V46" s="210">
        <f t="shared" si="4"/>
        <v>884</v>
      </c>
      <c r="W46" s="208">
        <v>326</v>
      </c>
      <c r="X46" s="209">
        <v>322</v>
      </c>
      <c r="Y46" s="208">
        <v>348</v>
      </c>
      <c r="Z46" s="209">
        <v>363</v>
      </c>
      <c r="AA46" s="208">
        <v>411</v>
      </c>
      <c r="AB46" s="210">
        <f t="shared" si="5"/>
        <v>1770</v>
      </c>
      <c r="AC46" s="209">
        <v>24</v>
      </c>
      <c r="AD46" s="210">
        <f t="shared" si="7"/>
        <v>2678</v>
      </c>
    </row>
    <row r="47" spans="1:30" x14ac:dyDescent="0.2">
      <c r="A47" s="11">
        <v>18</v>
      </c>
      <c r="B47" s="204" t="s">
        <v>196</v>
      </c>
      <c r="C47" s="9" t="s">
        <v>363</v>
      </c>
      <c r="D47" s="214">
        <v>286</v>
      </c>
      <c r="E47" s="209">
        <v>3202</v>
      </c>
      <c r="F47" s="214">
        <v>3385</v>
      </c>
      <c r="G47" s="209">
        <v>3558</v>
      </c>
      <c r="H47" s="210">
        <f t="shared" si="2"/>
        <v>10431</v>
      </c>
      <c r="I47" s="214">
        <v>3644</v>
      </c>
      <c r="J47" s="209">
        <v>3556</v>
      </c>
      <c r="K47" s="214">
        <v>3656</v>
      </c>
      <c r="L47" s="209">
        <v>3508</v>
      </c>
      <c r="M47" s="214">
        <v>3586</v>
      </c>
      <c r="N47" s="210">
        <f t="shared" si="3"/>
        <v>17950</v>
      </c>
      <c r="O47" s="209">
        <v>267</v>
      </c>
      <c r="P47" s="210">
        <f t="shared" si="6"/>
        <v>28648</v>
      </c>
      <c r="R47" s="211">
        <v>93</v>
      </c>
      <c r="S47" s="209">
        <v>323</v>
      </c>
      <c r="T47" s="208">
        <v>335</v>
      </c>
      <c r="U47" s="209">
        <v>360</v>
      </c>
      <c r="V47" s="210">
        <f t="shared" si="4"/>
        <v>1111</v>
      </c>
      <c r="W47" s="208">
        <v>395</v>
      </c>
      <c r="X47" s="209">
        <v>405</v>
      </c>
      <c r="Y47" s="208">
        <v>427</v>
      </c>
      <c r="Z47" s="209">
        <v>428</v>
      </c>
      <c r="AA47" s="208">
        <v>472</v>
      </c>
      <c r="AB47" s="210">
        <f t="shared" si="5"/>
        <v>2127</v>
      </c>
      <c r="AC47" s="209">
        <v>11</v>
      </c>
      <c r="AD47" s="210">
        <f t="shared" si="7"/>
        <v>3249</v>
      </c>
    </row>
    <row r="48" spans="1:30" x14ac:dyDescent="0.2">
      <c r="A48" s="11">
        <v>10</v>
      </c>
      <c r="B48" s="204" t="s">
        <v>197</v>
      </c>
      <c r="C48" s="9" t="s">
        <v>198</v>
      </c>
      <c r="D48" s="214">
        <v>1352</v>
      </c>
      <c r="E48" s="209">
        <v>7032</v>
      </c>
      <c r="F48" s="214">
        <v>7512</v>
      </c>
      <c r="G48" s="209">
        <v>7522</v>
      </c>
      <c r="H48" s="210">
        <f t="shared" si="2"/>
        <v>23418</v>
      </c>
      <c r="I48" s="214">
        <v>7585</v>
      </c>
      <c r="J48" s="209">
        <v>7367</v>
      </c>
      <c r="K48" s="214">
        <v>7517</v>
      </c>
      <c r="L48" s="209">
        <v>7377</v>
      </c>
      <c r="M48" s="214">
        <v>7354</v>
      </c>
      <c r="N48" s="210">
        <f t="shared" si="3"/>
        <v>37200</v>
      </c>
      <c r="O48" s="209">
        <v>525</v>
      </c>
      <c r="P48" s="210">
        <f t="shared" si="6"/>
        <v>61143</v>
      </c>
      <c r="R48" s="211">
        <v>476</v>
      </c>
      <c r="S48" s="209">
        <v>1932</v>
      </c>
      <c r="T48" s="208">
        <v>2037</v>
      </c>
      <c r="U48" s="209">
        <v>2089</v>
      </c>
      <c r="V48" s="210">
        <f t="shared" si="4"/>
        <v>6534</v>
      </c>
      <c r="W48" s="208">
        <v>2099</v>
      </c>
      <c r="X48" s="209">
        <v>2166</v>
      </c>
      <c r="Y48" s="208">
        <v>2166</v>
      </c>
      <c r="Z48" s="209">
        <v>2098</v>
      </c>
      <c r="AA48" s="208">
        <v>2146</v>
      </c>
      <c r="AB48" s="210">
        <f t="shared" si="5"/>
        <v>10675</v>
      </c>
      <c r="AC48" s="209">
        <v>60</v>
      </c>
      <c r="AD48" s="210">
        <f t="shared" si="7"/>
        <v>17269</v>
      </c>
    </row>
    <row r="49" spans="1:30" x14ac:dyDescent="0.2">
      <c r="A49" s="11">
        <v>6</v>
      </c>
      <c r="B49" s="204" t="s">
        <v>199</v>
      </c>
      <c r="C49" s="9" t="s">
        <v>200</v>
      </c>
      <c r="D49" s="214">
        <v>823</v>
      </c>
      <c r="E49" s="209">
        <v>1626</v>
      </c>
      <c r="F49" s="214">
        <v>1629</v>
      </c>
      <c r="G49" s="209">
        <v>1686</v>
      </c>
      <c r="H49" s="210">
        <f t="shared" si="2"/>
        <v>5764</v>
      </c>
      <c r="I49" s="214">
        <v>1703</v>
      </c>
      <c r="J49" s="209">
        <v>1741</v>
      </c>
      <c r="K49" s="214">
        <v>1755</v>
      </c>
      <c r="L49" s="209">
        <v>1767</v>
      </c>
      <c r="M49" s="214">
        <v>1786</v>
      </c>
      <c r="N49" s="210">
        <f t="shared" si="3"/>
        <v>8752</v>
      </c>
      <c r="O49" s="209">
        <v>143</v>
      </c>
      <c r="P49" s="210">
        <f t="shared" si="6"/>
        <v>14659</v>
      </c>
      <c r="R49" s="211">
        <v>428</v>
      </c>
      <c r="S49" s="209">
        <v>746</v>
      </c>
      <c r="T49" s="208">
        <v>733</v>
      </c>
      <c r="U49" s="209">
        <v>775</v>
      </c>
      <c r="V49" s="210">
        <f t="shared" si="4"/>
        <v>2682</v>
      </c>
      <c r="W49" s="208">
        <v>821</v>
      </c>
      <c r="X49" s="209">
        <v>856</v>
      </c>
      <c r="Y49" s="208">
        <v>875</v>
      </c>
      <c r="Z49" s="209">
        <v>846</v>
      </c>
      <c r="AA49" s="208">
        <v>998</v>
      </c>
      <c r="AB49" s="210">
        <f t="shared" si="5"/>
        <v>4396</v>
      </c>
      <c r="AC49" s="209">
        <v>40</v>
      </c>
      <c r="AD49" s="210">
        <f t="shared" si="7"/>
        <v>7118</v>
      </c>
    </row>
    <row r="50" spans="1:30" x14ac:dyDescent="0.2">
      <c r="A50" s="11">
        <v>17</v>
      </c>
      <c r="B50" s="204" t="s">
        <v>201</v>
      </c>
      <c r="C50" s="9" t="s">
        <v>364</v>
      </c>
      <c r="D50" s="214">
        <v>1409</v>
      </c>
      <c r="E50" s="209">
        <v>11603</v>
      </c>
      <c r="F50" s="214">
        <v>12081</v>
      </c>
      <c r="G50" s="209">
        <v>12184</v>
      </c>
      <c r="H50" s="210">
        <f t="shared" si="2"/>
        <v>37277</v>
      </c>
      <c r="I50" s="214">
        <v>12574</v>
      </c>
      <c r="J50" s="209">
        <v>11984</v>
      </c>
      <c r="K50" s="214">
        <v>12097</v>
      </c>
      <c r="L50" s="209">
        <v>11997</v>
      </c>
      <c r="M50" s="214">
        <v>12012</v>
      </c>
      <c r="N50" s="210">
        <f t="shared" si="3"/>
        <v>60664</v>
      </c>
      <c r="O50" s="209">
        <v>595</v>
      </c>
      <c r="P50" s="210">
        <f t="shared" si="6"/>
        <v>98536</v>
      </c>
      <c r="R50" s="211">
        <v>526</v>
      </c>
      <c r="S50" s="209">
        <v>5597</v>
      </c>
      <c r="T50" s="208">
        <v>5654</v>
      </c>
      <c r="U50" s="209">
        <v>5795</v>
      </c>
      <c r="V50" s="210">
        <f t="shared" si="4"/>
        <v>17572</v>
      </c>
      <c r="W50" s="208">
        <v>6206</v>
      </c>
      <c r="X50" s="209">
        <v>6258</v>
      </c>
      <c r="Y50" s="208">
        <v>6418</v>
      </c>
      <c r="Z50" s="209">
        <v>6380</v>
      </c>
      <c r="AA50" s="208">
        <v>6488</v>
      </c>
      <c r="AB50" s="210">
        <f t="shared" si="5"/>
        <v>31750</v>
      </c>
      <c r="AC50" s="209">
        <v>152</v>
      </c>
      <c r="AD50" s="210">
        <f t="shared" si="7"/>
        <v>49474</v>
      </c>
    </row>
    <row r="51" spans="1:30" x14ac:dyDescent="0.2">
      <c r="A51" s="11">
        <v>18</v>
      </c>
      <c r="B51" s="204" t="s">
        <v>202</v>
      </c>
      <c r="C51" s="9" t="s">
        <v>203</v>
      </c>
      <c r="D51" s="214">
        <v>443</v>
      </c>
      <c r="E51" s="209">
        <v>7868</v>
      </c>
      <c r="F51" s="214">
        <v>8203</v>
      </c>
      <c r="G51" s="209">
        <v>8331</v>
      </c>
      <c r="H51" s="210">
        <f t="shared" si="2"/>
        <v>24845</v>
      </c>
      <c r="I51" s="214">
        <v>8398</v>
      </c>
      <c r="J51" s="209">
        <v>8141</v>
      </c>
      <c r="K51" s="214">
        <v>8247</v>
      </c>
      <c r="L51" s="209">
        <v>8098</v>
      </c>
      <c r="M51" s="214">
        <v>8102</v>
      </c>
      <c r="N51" s="210">
        <f t="shared" si="3"/>
        <v>40986</v>
      </c>
      <c r="O51" s="209">
        <v>589</v>
      </c>
      <c r="P51" s="210">
        <f t="shared" si="6"/>
        <v>66420</v>
      </c>
      <c r="R51" s="211">
        <v>114</v>
      </c>
      <c r="S51" s="209">
        <v>647</v>
      </c>
      <c r="T51" s="208">
        <v>693</v>
      </c>
      <c r="U51" s="209">
        <v>682</v>
      </c>
      <c r="V51" s="210">
        <f t="shared" si="4"/>
        <v>2136</v>
      </c>
      <c r="W51" s="208">
        <v>781</v>
      </c>
      <c r="X51" s="209">
        <v>811</v>
      </c>
      <c r="Y51" s="208">
        <v>830</v>
      </c>
      <c r="Z51" s="209">
        <v>818</v>
      </c>
      <c r="AA51" s="208">
        <v>837</v>
      </c>
      <c r="AB51" s="210">
        <f t="shared" si="5"/>
        <v>4077</v>
      </c>
      <c r="AC51" s="209">
        <v>20</v>
      </c>
      <c r="AD51" s="210">
        <f t="shared" si="7"/>
        <v>6233</v>
      </c>
    </row>
    <row r="52" spans="1:30" x14ac:dyDescent="0.2">
      <c r="A52" s="11">
        <v>16</v>
      </c>
      <c r="B52" s="204" t="s">
        <v>204</v>
      </c>
      <c r="C52" s="9" t="s">
        <v>205</v>
      </c>
      <c r="D52" s="214">
        <v>169</v>
      </c>
      <c r="E52" s="209">
        <v>1277</v>
      </c>
      <c r="F52" s="214">
        <v>1439</v>
      </c>
      <c r="G52" s="209">
        <v>1423</v>
      </c>
      <c r="H52" s="210">
        <f t="shared" si="2"/>
        <v>4308</v>
      </c>
      <c r="I52" s="214">
        <v>1472</v>
      </c>
      <c r="J52" s="209">
        <v>1439</v>
      </c>
      <c r="K52" s="214">
        <v>1592</v>
      </c>
      <c r="L52" s="209">
        <v>1574</v>
      </c>
      <c r="M52" s="214">
        <v>1577</v>
      </c>
      <c r="N52" s="210">
        <f t="shared" si="3"/>
        <v>7654</v>
      </c>
      <c r="O52" s="209">
        <v>113</v>
      </c>
      <c r="P52" s="210">
        <f t="shared" si="6"/>
        <v>12075</v>
      </c>
      <c r="R52" s="211">
        <v>52</v>
      </c>
      <c r="S52" s="209">
        <v>116</v>
      </c>
      <c r="T52" s="208">
        <v>132</v>
      </c>
      <c r="U52" s="209">
        <v>145</v>
      </c>
      <c r="V52" s="210">
        <f t="shared" si="4"/>
        <v>445</v>
      </c>
      <c r="W52" s="208">
        <v>151</v>
      </c>
      <c r="X52" s="209">
        <v>149</v>
      </c>
      <c r="Y52" s="208">
        <v>160</v>
      </c>
      <c r="Z52" s="209">
        <v>142</v>
      </c>
      <c r="AA52" s="208">
        <v>143</v>
      </c>
      <c r="AB52" s="210">
        <f t="shared" si="5"/>
        <v>745</v>
      </c>
      <c r="AC52" s="209">
        <v>8</v>
      </c>
      <c r="AD52" s="210">
        <f t="shared" si="7"/>
        <v>1198</v>
      </c>
    </row>
    <row r="53" spans="1:30" x14ac:dyDescent="0.2">
      <c r="A53" s="11">
        <v>4</v>
      </c>
      <c r="B53" s="204" t="s">
        <v>206</v>
      </c>
      <c r="C53" s="9" t="s">
        <v>365</v>
      </c>
      <c r="D53" s="214">
        <v>366</v>
      </c>
      <c r="E53" s="209">
        <v>3063</v>
      </c>
      <c r="F53" s="214">
        <v>3152</v>
      </c>
      <c r="G53" s="209">
        <v>3302</v>
      </c>
      <c r="H53" s="210">
        <f t="shared" si="2"/>
        <v>9883</v>
      </c>
      <c r="I53" s="214">
        <v>3245</v>
      </c>
      <c r="J53" s="209">
        <v>3311</v>
      </c>
      <c r="K53" s="214">
        <v>3373</v>
      </c>
      <c r="L53" s="209">
        <v>3368</v>
      </c>
      <c r="M53" s="214">
        <v>3388</v>
      </c>
      <c r="N53" s="210">
        <f t="shared" si="3"/>
        <v>16685</v>
      </c>
      <c r="O53" s="209">
        <v>185</v>
      </c>
      <c r="P53" s="210">
        <f t="shared" si="6"/>
        <v>26753</v>
      </c>
      <c r="R53" s="211">
        <v>130</v>
      </c>
      <c r="S53" s="209">
        <v>307</v>
      </c>
      <c r="T53" s="208">
        <v>308</v>
      </c>
      <c r="U53" s="209">
        <v>274</v>
      </c>
      <c r="V53" s="210">
        <f t="shared" si="4"/>
        <v>1019</v>
      </c>
      <c r="W53" s="208">
        <v>368</v>
      </c>
      <c r="X53" s="209">
        <v>367</v>
      </c>
      <c r="Y53" s="208">
        <v>392</v>
      </c>
      <c r="Z53" s="209">
        <v>391</v>
      </c>
      <c r="AA53" s="208">
        <v>409</v>
      </c>
      <c r="AB53" s="210">
        <f t="shared" si="5"/>
        <v>1927</v>
      </c>
      <c r="AC53" s="209">
        <v>35</v>
      </c>
      <c r="AD53" s="210">
        <f t="shared" si="7"/>
        <v>2981</v>
      </c>
    </row>
    <row r="54" spans="1:30" x14ac:dyDescent="0.2">
      <c r="A54" s="11">
        <v>11</v>
      </c>
      <c r="B54" s="204" t="s">
        <v>207</v>
      </c>
      <c r="C54" s="9" t="s">
        <v>208</v>
      </c>
      <c r="D54" s="214">
        <v>235</v>
      </c>
      <c r="E54" s="209">
        <v>479</v>
      </c>
      <c r="F54" s="214">
        <v>507</v>
      </c>
      <c r="G54" s="209">
        <v>509</v>
      </c>
      <c r="H54" s="210">
        <f t="shared" si="2"/>
        <v>1730</v>
      </c>
      <c r="I54" s="214">
        <v>521</v>
      </c>
      <c r="J54" s="209">
        <v>562</v>
      </c>
      <c r="K54" s="214">
        <v>541</v>
      </c>
      <c r="L54" s="209">
        <v>547</v>
      </c>
      <c r="M54" s="214">
        <v>577</v>
      </c>
      <c r="N54" s="210">
        <f t="shared" si="3"/>
        <v>2748</v>
      </c>
      <c r="O54" s="209">
        <v>46</v>
      </c>
      <c r="P54" s="210">
        <f t="shared" si="6"/>
        <v>4524</v>
      </c>
      <c r="R54" s="211">
        <v>118</v>
      </c>
      <c r="S54" s="209">
        <v>223</v>
      </c>
      <c r="T54" s="208">
        <v>253</v>
      </c>
      <c r="U54" s="209">
        <v>238</v>
      </c>
      <c r="V54" s="210">
        <f t="shared" si="4"/>
        <v>832</v>
      </c>
      <c r="W54" s="208">
        <v>262</v>
      </c>
      <c r="X54" s="209">
        <v>284</v>
      </c>
      <c r="Y54" s="208">
        <v>304</v>
      </c>
      <c r="Z54" s="209">
        <v>332</v>
      </c>
      <c r="AA54" s="208">
        <v>299</v>
      </c>
      <c r="AB54" s="210">
        <f t="shared" si="5"/>
        <v>1481</v>
      </c>
      <c r="AC54" s="209">
        <v>6</v>
      </c>
      <c r="AD54" s="210">
        <f t="shared" si="7"/>
        <v>2319</v>
      </c>
    </row>
    <row r="55" spans="1:30" x14ac:dyDescent="0.2">
      <c r="A55" s="11">
        <v>17</v>
      </c>
      <c r="B55" s="206" t="s">
        <v>209</v>
      </c>
      <c r="C55" s="9" t="s">
        <v>210</v>
      </c>
      <c r="D55" s="214">
        <v>1052</v>
      </c>
      <c r="E55" s="209">
        <v>6184</v>
      </c>
      <c r="F55" s="214">
        <v>6396</v>
      </c>
      <c r="G55" s="209">
        <v>6738</v>
      </c>
      <c r="H55" s="210">
        <f t="shared" si="2"/>
        <v>20370</v>
      </c>
      <c r="I55" s="214">
        <v>6453</v>
      </c>
      <c r="J55" s="209">
        <v>6690</v>
      </c>
      <c r="K55" s="214">
        <v>6660</v>
      </c>
      <c r="L55" s="209">
        <v>6514</v>
      </c>
      <c r="M55" s="214">
        <v>6522</v>
      </c>
      <c r="N55" s="210">
        <f t="shared" si="3"/>
        <v>32839</v>
      </c>
      <c r="O55" s="209">
        <v>417</v>
      </c>
      <c r="P55" s="210">
        <f t="shared" si="6"/>
        <v>53626</v>
      </c>
      <c r="R55" s="211">
        <v>786</v>
      </c>
      <c r="S55" s="209">
        <v>3788</v>
      </c>
      <c r="T55" s="208">
        <v>3836</v>
      </c>
      <c r="U55" s="209">
        <v>4019</v>
      </c>
      <c r="V55" s="210">
        <f t="shared" si="4"/>
        <v>12429</v>
      </c>
      <c r="W55" s="208">
        <v>4165</v>
      </c>
      <c r="X55" s="209">
        <v>4201</v>
      </c>
      <c r="Y55" s="208">
        <v>4309</v>
      </c>
      <c r="Z55" s="209">
        <v>4288</v>
      </c>
      <c r="AA55" s="208">
        <v>4437</v>
      </c>
      <c r="AB55" s="210">
        <f t="shared" si="5"/>
        <v>21400</v>
      </c>
      <c r="AC55" s="209">
        <v>100</v>
      </c>
      <c r="AD55" s="210">
        <f t="shared" si="7"/>
        <v>33929</v>
      </c>
    </row>
    <row r="56" spans="1:30" x14ac:dyDescent="0.2">
      <c r="A56" s="11">
        <v>5</v>
      </c>
      <c r="B56" s="204" t="s">
        <v>211</v>
      </c>
      <c r="C56" s="9" t="s">
        <v>212</v>
      </c>
      <c r="D56" s="214">
        <v>812</v>
      </c>
      <c r="E56" s="209">
        <v>4097</v>
      </c>
      <c r="F56" s="214">
        <v>4411</v>
      </c>
      <c r="G56" s="209">
        <v>4403</v>
      </c>
      <c r="H56" s="210">
        <f t="shared" si="2"/>
        <v>13723</v>
      </c>
      <c r="I56" s="214">
        <v>4476</v>
      </c>
      <c r="J56" s="209">
        <v>4434</v>
      </c>
      <c r="K56" s="214">
        <v>4516</v>
      </c>
      <c r="L56" s="209">
        <v>4302</v>
      </c>
      <c r="M56" s="214">
        <v>4507</v>
      </c>
      <c r="N56" s="210">
        <f t="shared" si="3"/>
        <v>22235</v>
      </c>
      <c r="O56" s="209">
        <v>418</v>
      </c>
      <c r="P56" s="210">
        <f t="shared" si="6"/>
        <v>36376</v>
      </c>
      <c r="R56" s="211">
        <v>209</v>
      </c>
      <c r="S56" s="209">
        <v>905</v>
      </c>
      <c r="T56" s="208">
        <v>1016</v>
      </c>
      <c r="U56" s="209">
        <v>1026</v>
      </c>
      <c r="V56" s="210">
        <f t="shared" si="4"/>
        <v>3156</v>
      </c>
      <c r="W56" s="208">
        <v>1087</v>
      </c>
      <c r="X56" s="209">
        <v>1072</v>
      </c>
      <c r="Y56" s="208">
        <v>1181</v>
      </c>
      <c r="Z56" s="209">
        <v>1232</v>
      </c>
      <c r="AA56" s="208">
        <v>1315</v>
      </c>
      <c r="AB56" s="210">
        <f t="shared" si="5"/>
        <v>5887</v>
      </c>
      <c r="AC56" s="209">
        <v>6</v>
      </c>
      <c r="AD56" s="210">
        <f t="shared" si="7"/>
        <v>9049</v>
      </c>
    </row>
    <row r="57" spans="1:30" x14ac:dyDescent="0.2">
      <c r="A57" s="11">
        <v>19</v>
      </c>
      <c r="B57" s="204" t="s">
        <v>213</v>
      </c>
      <c r="C57" s="9" t="s">
        <v>214</v>
      </c>
      <c r="D57" s="214">
        <v>677</v>
      </c>
      <c r="E57" s="209">
        <v>6020</v>
      </c>
      <c r="F57" s="214">
        <v>5986</v>
      </c>
      <c r="G57" s="209">
        <v>6254</v>
      </c>
      <c r="H57" s="210">
        <f t="shared" si="2"/>
        <v>18937</v>
      </c>
      <c r="I57" s="214">
        <v>6369</v>
      </c>
      <c r="J57" s="209">
        <v>6173</v>
      </c>
      <c r="K57" s="214">
        <v>6167</v>
      </c>
      <c r="L57" s="209">
        <v>5948</v>
      </c>
      <c r="M57" s="214">
        <v>6108</v>
      </c>
      <c r="N57" s="210">
        <f t="shared" si="3"/>
        <v>30765</v>
      </c>
      <c r="O57" s="209">
        <v>408</v>
      </c>
      <c r="P57" s="210">
        <f t="shared" si="6"/>
        <v>50110</v>
      </c>
      <c r="R57" s="211">
        <v>51</v>
      </c>
      <c r="S57" s="209">
        <v>715</v>
      </c>
      <c r="T57" s="208">
        <v>751</v>
      </c>
      <c r="U57" s="209">
        <v>748</v>
      </c>
      <c r="V57" s="210">
        <f t="shared" si="4"/>
        <v>2265</v>
      </c>
      <c r="W57" s="208">
        <v>814</v>
      </c>
      <c r="X57" s="209">
        <v>837</v>
      </c>
      <c r="Y57" s="208">
        <v>875</v>
      </c>
      <c r="Z57" s="209">
        <v>927</v>
      </c>
      <c r="AA57" s="208">
        <v>919</v>
      </c>
      <c r="AB57" s="210">
        <f t="shared" si="5"/>
        <v>4372</v>
      </c>
      <c r="AC57" s="209">
        <v>11</v>
      </c>
      <c r="AD57" s="210">
        <f t="shared" si="7"/>
        <v>6648</v>
      </c>
    </row>
    <row r="58" spans="1:30" x14ac:dyDescent="0.2">
      <c r="A58" s="11">
        <v>19</v>
      </c>
      <c r="B58" s="204" t="s">
        <v>215</v>
      </c>
      <c r="C58" s="9" t="s">
        <v>366</v>
      </c>
      <c r="D58" s="214">
        <v>266</v>
      </c>
      <c r="E58" s="209">
        <v>1720</v>
      </c>
      <c r="F58" s="214">
        <v>1714</v>
      </c>
      <c r="G58" s="209">
        <v>1856</v>
      </c>
      <c r="H58" s="210">
        <f t="shared" si="2"/>
        <v>5556</v>
      </c>
      <c r="I58" s="214">
        <v>1723</v>
      </c>
      <c r="J58" s="209">
        <v>1786</v>
      </c>
      <c r="K58" s="214">
        <v>1854</v>
      </c>
      <c r="L58" s="209">
        <v>1874</v>
      </c>
      <c r="M58" s="214">
        <v>1861</v>
      </c>
      <c r="N58" s="210">
        <f t="shared" si="3"/>
        <v>9098</v>
      </c>
      <c r="O58" s="209">
        <v>202</v>
      </c>
      <c r="P58" s="210">
        <f t="shared" si="6"/>
        <v>14856</v>
      </c>
      <c r="R58" s="211">
        <v>15</v>
      </c>
      <c r="S58" s="209">
        <v>96</v>
      </c>
      <c r="T58" s="208">
        <v>97</v>
      </c>
      <c r="U58" s="209">
        <v>82</v>
      </c>
      <c r="V58" s="210">
        <f t="shared" si="4"/>
        <v>290</v>
      </c>
      <c r="W58" s="208">
        <v>93</v>
      </c>
      <c r="X58" s="209">
        <v>112</v>
      </c>
      <c r="Y58" s="208">
        <v>92</v>
      </c>
      <c r="Z58" s="209">
        <v>125</v>
      </c>
      <c r="AA58" s="208">
        <v>133</v>
      </c>
      <c r="AB58" s="210">
        <f t="shared" si="5"/>
        <v>555</v>
      </c>
      <c r="AC58" s="209">
        <v>0</v>
      </c>
      <c r="AD58" s="210">
        <f t="shared" si="7"/>
        <v>845</v>
      </c>
    </row>
    <row r="59" spans="1:30" x14ac:dyDescent="0.2">
      <c r="A59" s="11">
        <v>17</v>
      </c>
      <c r="B59" s="204" t="s">
        <v>216</v>
      </c>
      <c r="C59" s="9" t="s">
        <v>217</v>
      </c>
      <c r="D59" s="214">
        <v>356</v>
      </c>
      <c r="E59" s="209">
        <v>2417</v>
      </c>
      <c r="F59" s="214">
        <v>2591</v>
      </c>
      <c r="G59" s="209">
        <v>2632</v>
      </c>
      <c r="H59" s="210">
        <f t="shared" si="2"/>
        <v>7996</v>
      </c>
      <c r="I59" s="214">
        <v>2619</v>
      </c>
      <c r="J59" s="209">
        <v>2721</v>
      </c>
      <c r="K59" s="214">
        <v>2656</v>
      </c>
      <c r="L59" s="209">
        <v>2628</v>
      </c>
      <c r="M59" s="214">
        <v>2801</v>
      </c>
      <c r="N59" s="210">
        <f t="shared" si="3"/>
        <v>13425</v>
      </c>
      <c r="O59" s="209">
        <v>191</v>
      </c>
      <c r="P59" s="210">
        <f t="shared" si="6"/>
        <v>21612</v>
      </c>
      <c r="R59" s="211">
        <v>472</v>
      </c>
      <c r="S59" s="209">
        <v>1225</v>
      </c>
      <c r="T59" s="208">
        <v>1213</v>
      </c>
      <c r="U59" s="209">
        <v>1222</v>
      </c>
      <c r="V59" s="210">
        <f t="shared" si="4"/>
        <v>4132</v>
      </c>
      <c r="W59" s="208">
        <v>1362</v>
      </c>
      <c r="X59" s="209">
        <v>1288</v>
      </c>
      <c r="Y59" s="208">
        <v>1360</v>
      </c>
      <c r="Z59" s="209">
        <v>1349</v>
      </c>
      <c r="AA59" s="208">
        <v>1451</v>
      </c>
      <c r="AB59" s="210">
        <f t="shared" si="5"/>
        <v>6810</v>
      </c>
      <c r="AC59" s="209">
        <v>85</v>
      </c>
      <c r="AD59" s="210">
        <f t="shared" si="7"/>
        <v>11027</v>
      </c>
    </row>
    <row r="60" spans="1:30" x14ac:dyDescent="0.2">
      <c r="A60" s="11">
        <v>12</v>
      </c>
      <c r="B60" s="204" t="s">
        <v>218</v>
      </c>
      <c r="C60" s="9" t="s">
        <v>219</v>
      </c>
      <c r="D60" s="214">
        <v>901</v>
      </c>
      <c r="E60" s="209">
        <v>7403</v>
      </c>
      <c r="F60" s="214">
        <v>7900</v>
      </c>
      <c r="G60" s="209">
        <v>8062</v>
      </c>
      <c r="H60" s="210">
        <f t="shared" si="2"/>
        <v>24266</v>
      </c>
      <c r="I60" s="214">
        <v>8091</v>
      </c>
      <c r="J60" s="209">
        <v>7965</v>
      </c>
      <c r="K60" s="214">
        <v>7952</v>
      </c>
      <c r="L60" s="209">
        <v>7721</v>
      </c>
      <c r="M60" s="214">
        <v>7811</v>
      </c>
      <c r="N60" s="210">
        <f t="shared" si="3"/>
        <v>39540</v>
      </c>
      <c r="O60" s="209">
        <v>544</v>
      </c>
      <c r="P60" s="210">
        <f t="shared" si="6"/>
        <v>64350</v>
      </c>
      <c r="R60" s="211">
        <v>84</v>
      </c>
      <c r="S60" s="209">
        <v>510</v>
      </c>
      <c r="T60" s="208">
        <v>536</v>
      </c>
      <c r="U60" s="209">
        <v>540</v>
      </c>
      <c r="V60" s="210">
        <f t="shared" si="4"/>
        <v>1670</v>
      </c>
      <c r="W60" s="208">
        <v>585</v>
      </c>
      <c r="X60" s="209">
        <v>612</v>
      </c>
      <c r="Y60" s="208">
        <v>626</v>
      </c>
      <c r="Z60" s="209">
        <v>595</v>
      </c>
      <c r="AA60" s="208">
        <v>622</v>
      </c>
      <c r="AB60" s="210">
        <f t="shared" si="5"/>
        <v>3040</v>
      </c>
      <c r="AC60" s="209">
        <v>5</v>
      </c>
      <c r="AD60" s="210">
        <f t="shared" si="7"/>
        <v>4715</v>
      </c>
    </row>
    <row r="61" spans="1:30" x14ac:dyDescent="0.2">
      <c r="A61" s="11">
        <v>12</v>
      </c>
      <c r="B61" s="204" t="s">
        <v>220</v>
      </c>
      <c r="C61" s="9" t="s">
        <v>221</v>
      </c>
      <c r="D61" s="214">
        <v>394</v>
      </c>
      <c r="E61" s="209">
        <v>1784</v>
      </c>
      <c r="F61" s="214">
        <v>1867</v>
      </c>
      <c r="G61" s="209">
        <v>1965</v>
      </c>
      <c r="H61" s="210">
        <f t="shared" si="2"/>
        <v>6010</v>
      </c>
      <c r="I61" s="214">
        <v>1989</v>
      </c>
      <c r="J61" s="209">
        <v>1837</v>
      </c>
      <c r="K61" s="214">
        <v>1945</v>
      </c>
      <c r="L61" s="209">
        <v>1984</v>
      </c>
      <c r="M61" s="214">
        <v>1989</v>
      </c>
      <c r="N61" s="210">
        <f t="shared" si="3"/>
        <v>9744</v>
      </c>
      <c r="O61" s="209">
        <v>151</v>
      </c>
      <c r="P61" s="210">
        <f t="shared" si="6"/>
        <v>15905</v>
      </c>
      <c r="R61" s="211">
        <v>31</v>
      </c>
      <c r="S61" s="209">
        <v>134</v>
      </c>
      <c r="T61" s="208">
        <v>149</v>
      </c>
      <c r="U61" s="209">
        <v>148</v>
      </c>
      <c r="V61" s="210">
        <f t="shared" si="4"/>
        <v>462</v>
      </c>
      <c r="W61" s="208">
        <v>143</v>
      </c>
      <c r="X61" s="209">
        <v>167</v>
      </c>
      <c r="Y61" s="208">
        <v>170</v>
      </c>
      <c r="Z61" s="209">
        <v>152</v>
      </c>
      <c r="AA61" s="208">
        <v>185</v>
      </c>
      <c r="AB61" s="210">
        <f t="shared" si="5"/>
        <v>817</v>
      </c>
      <c r="AC61" s="209">
        <v>0</v>
      </c>
      <c r="AD61" s="210">
        <f t="shared" si="7"/>
        <v>1279</v>
      </c>
    </row>
    <row r="62" spans="1:30" x14ac:dyDescent="0.2">
      <c r="A62" s="11">
        <v>14</v>
      </c>
      <c r="B62" s="204" t="s">
        <v>222</v>
      </c>
      <c r="C62" s="9" t="s">
        <v>223</v>
      </c>
      <c r="D62" s="214">
        <v>1432</v>
      </c>
      <c r="E62" s="209">
        <v>3895</v>
      </c>
      <c r="F62" s="214">
        <v>4267</v>
      </c>
      <c r="G62" s="209">
        <v>4426</v>
      </c>
      <c r="H62" s="210">
        <f t="shared" si="2"/>
        <v>14020</v>
      </c>
      <c r="I62" s="214">
        <v>4401</v>
      </c>
      <c r="J62" s="209">
        <v>4608</v>
      </c>
      <c r="K62" s="214">
        <v>4643</v>
      </c>
      <c r="L62" s="209">
        <v>4451</v>
      </c>
      <c r="M62" s="214">
        <v>4474</v>
      </c>
      <c r="N62" s="210">
        <f t="shared" si="3"/>
        <v>22577</v>
      </c>
      <c r="O62" s="209">
        <v>265</v>
      </c>
      <c r="P62" s="210">
        <f t="shared" si="6"/>
        <v>36862</v>
      </c>
      <c r="R62" s="211">
        <v>1473</v>
      </c>
      <c r="S62" s="209">
        <v>3882</v>
      </c>
      <c r="T62" s="208">
        <v>4111</v>
      </c>
      <c r="U62" s="209">
        <v>4201</v>
      </c>
      <c r="V62" s="210">
        <f t="shared" si="4"/>
        <v>13667</v>
      </c>
      <c r="W62" s="208">
        <v>4329</v>
      </c>
      <c r="X62" s="209">
        <v>4230</v>
      </c>
      <c r="Y62" s="208">
        <v>4564</v>
      </c>
      <c r="Z62" s="209">
        <v>4540</v>
      </c>
      <c r="AA62" s="208">
        <v>4694</v>
      </c>
      <c r="AB62" s="210">
        <f t="shared" si="5"/>
        <v>22357</v>
      </c>
      <c r="AC62" s="209">
        <v>152</v>
      </c>
      <c r="AD62" s="210">
        <f t="shared" si="7"/>
        <v>36176</v>
      </c>
    </row>
    <row r="63" spans="1:30" x14ac:dyDescent="0.2">
      <c r="A63" s="11">
        <v>12</v>
      </c>
      <c r="B63" s="204" t="s">
        <v>224</v>
      </c>
      <c r="C63" s="9" t="s">
        <v>225</v>
      </c>
      <c r="D63" s="214">
        <v>785</v>
      </c>
      <c r="E63" s="209">
        <v>11099</v>
      </c>
      <c r="F63" s="214">
        <v>11469</v>
      </c>
      <c r="G63" s="209">
        <v>11394</v>
      </c>
      <c r="H63" s="210">
        <f t="shared" si="2"/>
        <v>34747</v>
      </c>
      <c r="I63" s="214">
        <v>11584</v>
      </c>
      <c r="J63" s="209">
        <v>11429</v>
      </c>
      <c r="K63" s="214">
        <v>11598</v>
      </c>
      <c r="L63" s="209">
        <v>11349</v>
      </c>
      <c r="M63" s="214">
        <v>11219</v>
      </c>
      <c r="N63" s="210">
        <f t="shared" si="3"/>
        <v>57179</v>
      </c>
      <c r="O63" s="209">
        <v>779</v>
      </c>
      <c r="P63" s="210">
        <f t="shared" si="6"/>
        <v>92705</v>
      </c>
      <c r="R63" s="211">
        <v>43</v>
      </c>
      <c r="S63" s="209">
        <v>416</v>
      </c>
      <c r="T63" s="208">
        <v>427</v>
      </c>
      <c r="U63" s="209">
        <v>472</v>
      </c>
      <c r="V63" s="210">
        <f t="shared" si="4"/>
        <v>1358</v>
      </c>
      <c r="W63" s="208">
        <v>574</v>
      </c>
      <c r="X63" s="209">
        <v>606</v>
      </c>
      <c r="Y63" s="208">
        <v>579</v>
      </c>
      <c r="Z63" s="209">
        <v>625</v>
      </c>
      <c r="AA63" s="208">
        <v>710</v>
      </c>
      <c r="AB63" s="210">
        <f t="shared" si="5"/>
        <v>3094</v>
      </c>
      <c r="AC63" s="209">
        <v>0</v>
      </c>
      <c r="AD63" s="210">
        <f t="shared" si="7"/>
        <v>4452</v>
      </c>
    </row>
    <row r="64" spans="1:30" x14ac:dyDescent="0.2">
      <c r="A64" s="11">
        <v>7</v>
      </c>
      <c r="B64" s="204" t="s">
        <v>226</v>
      </c>
      <c r="C64" s="9" t="s">
        <v>227</v>
      </c>
      <c r="D64" s="214">
        <v>301</v>
      </c>
      <c r="E64" s="209">
        <v>1730</v>
      </c>
      <c r="F64" s="214">
        <v>1791</v>
      </c>
      <c r="G64" s="209">
        <v>2003</v>
      </c>
      <c r="H64" s="210">
        <f t="shared" si="2"/>
        <v>5825</v>
      </c>
      <c r="I64" s="214">
        <v>1911</v>
      </c>
      <c r="J64" s="209">
        <v>1907</v>
      </c>
      <c r="K64" s="214">
        <v>1905</v>
      </c>
      <c r="L64" s="209">
        <v>1952</v>
      </c>
      <c r="M64" s="214">
        <v>1921</v>
      </c>
      <c r="N64" s="210">
        <f t="shared" si="3"/>
        <v>9596</v>
      </c>
      <c r="O64" s="209">
        <v>240</v>
      </c>
      <c r="P64" s="210">
        <f t="shared" si="6"/>
        <v>15661</v>
      </c>
      <c r="R64" s="211">
        <v>19</v>
      </c>
      <c r="S64" s="209">
        <v>94</v>
      </c>
      <c r="T64" s="208">
        <v>127</v>
      </c>
      <c r="U64" s="209">
        <v>92</v>
      </c>
      <c r="V64" s="210">
        <f t="shared" si="4"/>
        <v>332</v>
      </c>
      <c r="W64" s="208">
        <v>120</v>
      </c>
      <c r="X64" s="209">
        <v>108</v>
      </c>
      <c r="Y64" s="208">
        <v>143</v>
      </c>
      <c r="Z64" s="209">
        <v>170</v>
      </c>
      <c r="AA64" s="208">
        <v>168</v>
      </c>
      <c r="AB64" s="210">
        <f t="shared" si="5"/>
        <v>709</v>
      </c>
      <c r="AC64" s="209">
        <v>15</v>
      </c>
      <c r="AD64" s="210">
        <f t="shared" si="7"/>
        <v>1056</v>
      </c>
    </row>
    <row r="65" spans="1:30" x14ac:dyDescent="0.2">
      <c r="A65" s="11">
        <v>9</v>
      </c>
      <c r="B65" s="204" t="s">
        <v>228</v>
      </c>
      <c r="C65" s="9" t="s">
        <v>229</v>
      </c>
      <c r="D65" s="214">
        <v>9873</v>
      </c>
      <c r="E65" s="209">
        <v>27146</v>
      </c>
      <c r="F65" s="214">
        <v>27937</v>
      </c>
      <c r="G65" s="209">
        <v>28275</v>
      </c>
      <c r="H65" s="210">
        <f t="shared" si="2"/>
        <v>93231</v>
      </c>
      <c r="I65" s="214">
        <v>28111</v>
      </c>
      <c r="J65" s="209">
        <v>27480</v>
      </c>
      <c r="K65" s="214">
        <v>27452</v>
      </c>
      <c r="L65" s="209">
        <v>26818</v>
      </c>
      <c r="M65" s="214">
        <v>26618</v>
      </c>
      <c r="N65" s="210">
        <f t="shared" si="3"/>
        <v>136479</v>
      </c>
      <c r="O65" s="209">
        <v>2497</v>
      </c>
      <c r="P65" s="210">
        <f t="shared" si="6"/>
        <v>232207</v>
      </c>
      <c r="R65" s="211">
        <v>1739</v>
      </c>
      <c r="S65" s="209">
        <v>7293</v>
      </c>
      <c r="T65" s="208">
        <v>7355</v>
      </c>
      <c r="U65" s="209">
        <v>7491</v>
      </c>
      <c r="V65" s="210">
        <f t="shared" si="4"/>
        <v>23878</v>
      </c>
      <c r="W65" s="208">
        <v>8076</v>
      </c>
      <c r="X65" s="209">
        <v>7890</v>
      </c>
      <c r="Y65" s="208">
        <v>8024</v>
      </c>
      <c r="Z65" s="209">
        <v>8024</v>
      </c>
      <c r="AA65" s="208">
        <v>7971</v>
      </c>
      <c r="AB65" s="210">
        <f t="shared" si="5"/>
        <v>39985</v>
      </c>
      <c r="AC65" s="209">
        <v>271</v>
      </c>
      <c r="AD65" s="210">
        <f t="shared" si="7"/>
        <v>64134</v>
      </c>
    </row>
    <row r="66" spans="1:30" x14ac:dyDescent="0.2">
      <c r="A66" s="11">
        <v>20</v>
      </c>
      <c r="B66" s="204" t="s">
        <v>230</v>
      </c>
      <c r="C66" s="9" t="s">
        <v>231</v>
      </c>
      <c r="D66" s="214">
        <v>868</v>
      </c>
      <c r="E66" s="209">
        <v>10117</v>
      </c>
      <c r="F66" s="214">
        <v>10547</v>
      </c>
      <c r="G66" s="209">
        <v>10781</v>
      </c>
      <c r="H66" s="210">
        <f t="shared" si="2"/>
        <v>32313</v>
      </c>
      <c r="I66" s="214">
        <v>10549</v>
      </c>
      <c r="J66" s="209">
        <v>10432</v>
      </c>
      <c r="K66" s="214">
        <v>10681</v>
      </c>
      <c r="L66" s="209">
        <v>10413</v>
      </c>
      <c r="M66" s="214">
        <v>10278</v>
      </c>
      <c r="N66" s="210">
        <f t="shared" si="3"/>
        <v>52353</v>
      </c>
      <c r="O66" s="209">
        <v>727</v>
      </c>
      <c r="P66" s="210">
        <f t="shared" si="6"/>
        <v>85393</v>
      </c>
      <c r="R66" s="211">
        <v>61</v>
      </c>
      <c r="S66" s="209">
        <v>500</v>
      </c>
      <c r="T66" s="208">
        <v>592</v>
      </c>
      <c r="U66" s="209">
        <v>599</v>
      </c>
      <c r="V66" s="210">
        <f t="shared" si="4"/>
        <v>1752</v>
      </c>
      <c r="W66" s="208">
        <v>784</v>
      </c>
      <c r="X66" s="209">
        <v>770</v>
      </c>
      <c r="Y66" s="208">
        <v>845</v>
      </c>
      <c r="Z66" s="209">
        <v>869</v>
      </c>
      <c r="AA66" s="208">
        <v>903</v>
      </c>
      <c r="AB66" s="210">
        <f t="shared" si="5"/>
        <v>4171</v>
      </c>
      <c r="AC66" s="209">
        <v>47</v>
      </c>
      <c r="AD66" s="210">
        <f t="shared" si="7"/>
        <v>5970</v>
      </c>
    </row>
    <row r="67" spans="1:30" x14ac:dyDescent="0.2">
      <c r="A67" s="11">
        <v>5</v>
      </c>
      <c r="B67" s="204" t="s">
        <v>232</v>
      </c>
      <c r="C67" s="9" t="s">
        <v>233</v>
      </c>
      <c r="D67" s="214">
        <v>423</v>
      </c>
      <c r="E67" s="209">
        <v>2240</v>
      </c>
      <c r="F67" s="208">
        <v>2417</v>
      </c>
      <c r="G67" s="209">
        <v>2520</v>
      </c>
      <c r="H67" s="210">
        <f t="shared" si="2"/>
        <v>7600</v>
      </c>
      <c r="I67" s="211">
        <v>2535</v>
      </c>
      <c r="J67" s="209">
        <v>2524</v>
      </c>
      <c r="K67" s="208">
        <v>2544</v>
      </c>
      <c r="L67" s="209">
        <v>2555</v>
      </c>
      <c r="M67" s="212">
        <v>2562</v>
      </c>
      <c r="N67" s="210">
        <f t="shared" si="3"/>
        <v>12720</v>
      </c>
      <c r="O67" s="209">
        <v>227</v>
      </c>
      <c r="P67" s="210">
        <f t="shared" si="6"/>
        <v>20547</v>
      </c>
      <c r="R67" s="211">
        <v>100</v>
      </c>
      <c r="S67" s="209">
        <v>533</v>
      </c>
      <c r="T67" s="208">
        <v>575</v>
      </c>
      <c r="U67" s="209">
        <v>580</v>
      </c>
      <c r="V67" s="210">
        <f t="shared" si="4"/>
        <v>1788</v>
      </c>
      <c r="W67" s="211">
        <v>688</v>
      </c>
      <c r="X67" s="209">
        <v>683</v>
      </c>
      <c r="Y67" s="208">
        <v>677</v>
      </c>
      <c r="Z67" s="209">
        <v>754</v>
      </c>
      <c r="AA67" s="212">
        <v>685</v>
      </c>
      <c r="AB67" s="210">
        <f t="shared" si="5"/>
        <v>3487</v>
      </c>
      <c r="AC67" s="209">
        <v>2</v>
      </c>
      <c r="AD67" s="210">
        <f t="shared" si="7"/>
        <v>5277</v>
      </c>
    </row>
    <row r="68" spans="1:30" x14ac:dyDescent="0.2">
      <c r="A68" s="11">
        <v>9</v>
      </c>
      <c r="B68" s="204" t="s">
        <v>234</v>
      </c>
      <c r="C68" s="9" t="s">
        <v>235</v>
      </c>
      <c r="D68" s="214">
        <v>4937</v>
      </c>
      <c r="E68" s="209">
        <v>16152</v>
      </c>
      <c r="F68" s="214">
        <v>16654</v>
      </c>
      <c r="G68" s="209">
        <v>17561</v>
      </c>
      <c r="H68" s="210">
        <f t="shared" si="2"/>
        <v>55304</v>
      </c>
      <c r="I68" s="214">
        <v>17378</v>
      </c>
      <c r="J68" s="209">
        <v>16989</v>
      </c>
      <c r="K68" s="214">
        <v>17310</v>
      </c>
      <c r="L68" s="209">
        <v>16785</v>
      </c>
      <c r="M68" s="214">
        <v>16616</v>
      </c>
      <c r="N68" s="210">
        <f t="shared" si="3"/>
        <v>85078</v>
      </c>
      <c r="O68" s="209">
        <v>1462</v>
      </c>
      <c r="P68" s="210">
        <f t="shared" si="6"/>
        <v>141844</v>
      </c>
      <c r="R68" s="211">
        <v>773</v>
      </c>
      <c r="S68" s="209">
        <v>2267</v>
      </c>
      <c r="T68" s="208">
        <v>2229</v>
      </c>
      <c r="U68" s="209">
        <v>2365</v>
      </c>
      <c r="V68" s="210">
        <f t="shared" si="4"/>
        <v>7634</v>
      </c>
      <c r="W68" s="208">
        <v>2549</v>
      </c>
      <c r="X68" s="209">
        <v>2600</v>
      </c>
      <c r="Y68" s="208">
        <v>2608</v>
      </c>
      <c r="Z68" s="209">
        <v>2722</v>
      </c>
      <c r="AA68" s="208">
        <v>2832</v>
      </c>
      <c r="AB68" s="210">
        <f t="shared" si="5"/>
        <v>13311</v>
      </c>
      <c r="AC68" s="209">
        <v>53</v>
      </c>
      <c r="AD68" s="210">
        <f t="shared" si="7"/>
        <v>20998</v>
      </c>
    </row>
    <row r="69" spans="1:30" x14ac:dyDescent="0.2">
      <c r="A69" s="11">
        <v>6</v>
      </c>
      <c r="B69" s="204" t="s">
        <v>236</v>
      </c>
      <c r="C69" s="9" t="s">
        <v>237</v>
      </c>
      <c r="D69" s="214">
        <v>295</v>
      </c>
      <c r="E69" s="209">
        <v>5902</v>
      </c>
      <c r="F69" s="214">
        <v>6280</v>
      </c>
      <c r="G69" s="209">
        <v>6259</v>
      </c>
      <c r="H69" s="210">
        <f t="shared" si="2"/>
        <v>18736</v>
      </c>
      <c r="I69" s="214">
        <v>6620</v>
      </c>
      <c r="J69" s="209">
        <v>6272</v>
      </c>
      <c r="K69" s="214">
        <v>6407</v>
      </c>
      <c r="L69" s="209">
        <v>6316</v>
      </c>
      <c r="M69" s="214">
        <v>6313</v>
      </c>
      <c r="N69" s="210">
        <f t="shared" si="3"/>
        <v>31928</v>
      </c>
      <c r="O69" s="209">
        <v>472</v>
      </c>
      <c r="P69" s="210">
        <f t="shared" si="6"/>
        <v>51136</v>
      </c>
      <c r="R69" s="211">
        <v>144</v>
      </c>
      <c r="S69" s="209">
        <v>717</v>
      </c>
      <c r="T69" s="208">
        <v>797</v>
      </c>
      <c r="U69" s="209">
        <v>788</v>
      </c>
      <c r="V69" s="210">
        <f t="shared" si="4"/>
        <v>2446</v>
      </c>
      <c r="W69" s="208">
        <v>874</v>
      </c>
      <c r="X69" s="209">
        <v>832</v>
      </c>
      <c r="Y69" s="208">
        <v>921</v>
      </c>
      <c r="Z69" s="209">
        <v>975</v>
      </c>
      <c r="AA69" s="208">
        <v>942</v>
      </c>
      <c r="AB69" s="210">
        <f t="shared" si="5"/>
        <v>4544</v>
      </c>
      <c r="AC69" s="209">
        <v>19</v>
      </c>
      <c r="AD69" s="210">
        <f t="shared" si="7"/>
        <v>7009</v>
      </c>
    </row>
    <row r="70" spans="1:30" x14ac:dyDescent="0.2">
      <c r="A70" s="11">
        <v>4</v>
      </c>
      <c r="B70" s="204" t="s">
        <v>238</v>
      </c>
      <c r="C70" s="9" t="s">
        <v>367</v>
      </c>
      <c r="D70" s="214">
        <v>530</v>
      </c>
      <c r="E70" s="209">
        <v>4940</v>
      </c>
      <c r="F70" s="214">
        <v>5353</v>
      </c>
      <c r="G70" s="209">
        <v>5392</v>
      </c>
      <c r="H70" s="210">
        <f t="shared" si="2"/>
        <v>16215</v>
      </c>
      <c r="I70" s="214">
        <v>5615</v>
      </c>
      <c r="J70" s="209">
        <v>5739</v>
      </c>
      <c r="K70" s="214">
        <v>5612</v>
      </c>
      <c r="L70" s="209">
        <v>5388</v>
      </c>
      <c r="M70" s="214">
        <v>5743</v>
      </c>
      <c r="N70" s="210">
        <f t="shared" si="3"/>
        <v>28097</v>
      </c>
      <c r="O70" s="209">
        <v>344</v>
      </c>
      <c r="P70" s="210">
        <f t="shared" ref="P70:P101" si="8">SUM(H70,N70,O70)</f>
        <v>44656</v>
      </c>
      <c r="R70" s="211">
        <v>310</v>
      </c>
      <c r="S70" s="209">
        <v>1514</v>
      </c>
      <c r="T70" s="208">
        <v>1648</v>
      </c>
      <c r="U70" s="209">
        <v>1715</v>
      </c>
      <c r="V70" s="210">
        <f t="shared" si="4"/>
        <v>5187</v>
      </c>
      <c r="W70" s="208">
        <v>1697</v>
      </c>
      <c r="X70" s="209">
        <v>1763</v>
      </c>
      <c r="Y70" s="208">
        <v>1777</v>
      </c>
      <c r="Z70" s="209">
        <v>1741</v>
      </c>
      <c r="AA70" s="208">
        <v>1786</v>
      </c>
      <c r="AB70" s="210">
        <f t="shared" si="5"/>
        <v>8764</v>
      </c>
      <c r="AC70" s="209">
        <v>43</v>
      </c>
      <c r="AD70" s="210">
        <f t="shared" ref="AD70:AD101" si="9">SUM(V70,AB70,AC70)</f>
        <v>13994</v>
      </c>
    </row>
    <row r="71" spans="1:30" x14ac:dyDescent="0.2">
      <c r="A71" s="11">
        <v>16</v>
      </c>
      <c r="B71" s="204" t="s">
        <v>239</v>
      </c>
      <c r="C71" s="9" t="s">
        <v>240</v>
      </c>
      <c r="D71" s="214">
        <v>429</v>
      </c>
      <c r="E71" s="209">
        <v>1762</v>
      </c>
      <c r="F71" s="214">
        <v>2043</v>
      </c>
      <c r="G71" s="209">
        <v>1988</v>
      </c>
      <c r="H71" s="210">
        <f t="shared" ref="H71:H106" si="10">SUM(D71:G71)</f>
        <v>6222</v>
      </c>
      <c r="I71" s="214">
        <v>1984</v>
      </c>
      <c r="J71" s="209">
        <v>2093</v>
      </c>
      <c r="K71" s="214">
        <v>1990</v>
      </c>
      <c r="L71" s="209">
        <v>2135</v>
      </c>
      <c r="M71" s="214">
        <v>2154</v>
      </c>
      <c r="N71" s="210">
        <f t="shared" ref="N71:N106" si="11">SUM(I71:M71)</f>
        <v>10356</v>
      </c>
      <c r="O71" s="209">
        <v>94</v>
      </c>
      <c r="P71" s="210">
        <f t="shared" si="8"/>
        <v>16672</v>
      </c>
      <c r="R71" s="211">
        <v>79</v>
      </c>
      <c r="S71" s="209">
        <v>234</v>
      </c>
      <c r="T71" s="208">
        <v>262</v>
      </c>
      <c r="U71" s="209">
        <v>268</v>
      </c>
      <c r="V71" s="210">
        <f t="shared" ref="V71:V111" si="12">SUM(R71:U71)</f>
        <v>843</v>
      </c>
      <c r="W71" s="208">
        <v>308</v>
      </c>
      <c r="X71" s="209">
        <v>331</v>
      </c>
      <c r="Y71" s="208">
        <v>314</v>
      </c>
      <c r="Z71" s="209">
        <v>346</v>
      </c>
      <c r="AA71" s="208">
        <v>351</v>
      </c>
      <c r="AB71" s="210">
        <f t="shared" ref="AB71:AB111" si="13">SUM(W71:AA71)</f>
        <v>1650</v>
      </c>
      <c r="AC71" s="209">
        <v>11</v>
      </c>
      <c r="AD71" s="210">
        <f t="shared" si="9"/>
        <v>2504</v>
      </c>
    </row>
    <row r="72" spans="1:30" x14ac:dyDescent="0.2">
      <c r="A72" s="11">
        <v>11</v>
      </c>
      <c r="B72" s="204" t="s">
        <v>241</v>
      </c>
      <c r="C72" s="9" t="s">
        <v>368</v>
      </c>
      <c r="D72" s="214">
        <v>565</v>
      </c>
      <c r="E72" s="209">
        <v>4400</v>
      </c>
      <c r="F72" s="214">
        <v>4692</v>
      </c>
      <c r="G72" s="209">
        <v>4804</v>
      </c>
      <c r="H72" s="210">
        <f t="shared" si="10"/>
        <v>14461</v>
      </c>
      <c r="I72" s="214">
        <v>4890</v>
      </c>
      <c r="J72" s="209">
        <v>5021</v>
      </c>
      <c r="K72" s="214">
        <v>4963</v>
      </c>
      <c r="L72" s="209">
        <v>4880</v>
      </c>
      <c r="M72" s="214">
        <v>4956</v>
      </c>
      <c r="N72" s="210">
        <f t="shared" si="11"/>
        <v>24710</v>
      </c>
      <c r="O72" s="209">
        <v>339</v>
      </c>
      <c r="P72" s="210">
        <f t="shared" si="8"/>
        <v>39510</v>
      </c>
      <c r="R72" s="211">
        <v>106</v>
      </c>
      <c r="S72" s="209">
        <v>425</v>
      </c>
      <c r="T72" s="208">
        <v>438</v>
      </c>
      <c r="U72" s="209">
        <v>426</v>
      </c>
      <c r="V72" s="210">
        <f t="shared" si="12"/>
        <v>1395</v>
      </c>
      <c r="W72" s="208">
        <v>521</v>
      </c>
      <c r="X72" s="209">
        <v>522</v>
      </c>
      <c r="Y72" s="208">
        <v>521</v>
      </c>
      <c r="Z72" s="209">
        <v>533</v>
      </c>
      <c r="AA72" s="208">
        <v>597</v>
      </c>
      <c r="AB72" s="210">
        <f t="shared" si="13"/>
        <v>2694</v>
      </c>
      <c r="AC72" s="209">
        <v>0</v>
      </c>
      <c r="AD72" s="210">
        <f t="shared" si="9"/>
        <v>4089</v>
      </c>
    </row>
    <row r="73" spans="1:30" x14ac:dyDescent="0.2">
      <c r="A73" s="11">
        <v>15</v>
      </c>
      <c r="B73" s="204" t="s">
        <v>242</v>
      </c>
      <c r="C73" s="9" t="s">
        <v>243</v>
      </c>
      <c r="D73" s="214">
        <v>769</v>
      </c>
      <c r="E73" s="209">
        <v>12020</v>
      </c>
      <c r="F73" s="214">
        <v>12259</v>
      </c>
      <c r="G73" s="209">
        <v>12695</v>
      </c>
      <c r="H73" s="210">
        <f t="shared" si="10"/>
        <v>37743</v>
      </c>
      <c r="I73" s="214">
        <v>12720</v>
      </c>
      <c r="J73" s="209">
        <v>12654</v>
      </c>
      <c r="K73" s="214">
        <v>12624</v>
      </c>
      <c r="L73" s="209">
        <v>12360</v>
      </c>
      <c r="M73" s="214">
        <v>12344</v>
      </c>
      <c r="N73" s="210">
        <f t="shared" si="11"/>
        <v>62702</v>
      </c>
      <c r="O73" s="209">
        <v>796</v>
      </c>
      <c r="P73" s="210">
        <f t="shared" si="8"/>
        <v>101241</v>
      </c>
      <c r="R73" s="211">
        <v>54</v>
      </c>
      <c r="S73" s="209">
        <v>495</v>
      </c>
      <c r="T73" s="208">
        <v>530</v>
      </c>
      <c r="U73" s="209">
        <v>512</v>
      </c>
      <c r="V73" s="210">
        <f t="shared" si="12"/>
        <v>1591</v>
      </c>
      <c r="W73" s="208">
        <v>784</v>
      </c>
      <c r="X73" s="209">
        <v>763</v>
      </c>
      <c r="Y73" s="208">
        <v>775</v>
      </c>
      <c r="Z73" s="209">
        <v>808</v>
      </c>
      <c r="AA73" s="208">
        <v>849</v>
      </c>
      <c r="AB73" s="210">
        <f t="shared" si="13"/>
        <v>3979</v>
      </c>
      <c r="AC73" s="209">
        <v>20</v>
      </c>
      <c r="AD73" s="210">
        <f t="shared" si="9"/>
        <v>5590</v>
      </c>
    </row>
    <row r="74" spans="1:30" x14ac:dyDescent="0.2">
      <c r="A74" s="11">
        <v>15</v>
      </c>
      <c r="B74" s="204" t="s">
        <v>244</v>
      </c>
      <c r="C74" s="10" t="s">
        <v>245</v>
      </c>
      <c r="D74" s="214">
        <v>499</v>
      </c>
      <c r="E74" s="209">
        <v>8210</v>
      </c>
      <c r="F74" s="214">
        <v>8644</v>
      </c>
      <c r="G74" s="209">
        <v>8867</v>
      </c>
      <c r="H74" s="210">
        <f t="shared" si="10"/>
        <v>26220</v>
      </c>
      <c r="I74" s="214">
        <v>8772</v>
      </c>
      <c r="J74" s="209">
        <v>8489</v>
      </c>
      <c r="K74" s="214">
        <v>8465</v>
      </c>
      <c r="L74" s="209">
        <v>8321</v>
      </c>
      <c r="M74" s="214">
        <v>8349</v>
      </c>
      <c r="N74" s="210">
        <f t="shared" si="11"/>
        <v>42396</v>
      </c>
      <c r="O74" s="209">
        <v>667</v>
      </c>
      <c r="P74" s="210">
        <f t="shared" si="8"/>
        <v>69283</v>
      </c>
      <c r="R74" s="211">
        <v>9</v>
      </c>
      <c r="S74" s="209">
        <v>327</v>
      </c>
      <c r="T74" s="208">
        <v>310</v>
      </c>
      <c r="U74" s="209">
        <v>378</v>
      </c>
      <c r="V74" s="210">
        <f t="shared" si="12"/>
        <v>1024</v>
      </c>
      <c r="W74" s="208">
        <v>801</v>
      </c>
      <c r="X74" s="209">
        <v>812</v>
      </c>
      <c r="Y74" s="208">
        <v>851</v>
      </c>
      <c r="Z74" s="209">
        <v>855</v>
      </c>
      <c r="AA74" s="208">
        <v>984</v>
      </c>
      <c r="AB74" s="210">
        <f t="shared" si="13"/>
        <v>4303</v>
      </c>
      <c r="AC74" s="209">
        <v>33</v>
      </c>
      <c r="AD74" s="210">
        <f t="shared" si="9"/>
        <v>5360</v>
      </c>
    </row>
    <row r="75" spans="1:30" x14ac:dyDescent="0.2">
      <c r="A75" s="11">
        <v>10</v>
      </c>
      <c r="B75" s="204" t="s">
        <v>246</v>
      </c>
      <c r="C75" s="9" t="s">
        <v>247</v>
      </c>
      <c r="D75" s="214">
        <v>3015</v>
      </c>
      <c r="E75" s="209">
        <v>20908</v>
      </c>
      <c r="F75" s="214">
        <v>21420</v>
      </c>
      <c r="G75" s="209">
        <v>21355</v>
      </c>
      <c r="H75" s="210">
        <f t="shared" si="10"/>
        <v>66698</v>
      </c>
      <c r="I75" s="214">
        <v>20867</v>
      </c>
      <c r="J75" s="209">
        <v>20431</v>
      </c>
      <c r="K75" s="214">
        <v>19926</v>
      </c>
      <c r="L75" s="209">
        <v>19090</v>
      </c>
      <c r="M75" s="214">
        <v>18993</v>
      </c>
      <c r="N75" s="210">
        <f t="shared" si="11"/>
        <v>99307</v>
      </c>
      <c r="O75" s="209">
        <v>1295</v>
      </c>
      <c r="P75" s="210">
        <f t="shared" si="8"/>
        <v>167300</v>
      </c>
      <c r="R75" s="211">
        <v>417</v>
      </c>
      <c r="S75" s="209">
        <v>3778</v>
      </c>
      <c r="T75" s="208">
        <v>3914</v>
      </c>
      <c r="U75" s="209">
        <v>3963</v>
      </c>
      <c r="V75" s="210">
        <f t="shared" si="12"/>
        <v>12072</v>
      </c>
      <c r="W75" s="208">
        <v>4520</v>
      </c>
      <c r="X75" s="209">
        <v>4597</v>
      </c>
      <c r="Y75" s="208">
        <v>4604</v>
      </c>
      <c r="Z75" s="209">
        <v>4621</v>
      </c>
      <c r="AA75" s="208">
        <v>4724</v>
      </c>
      <c r="AB75" s="210">
        <f t="shared" si="13"/>
        <v>23066</v>
      </c>
      <c r="AC75" s="209">
        <v>88</v>
      </c>
      <c r="AD75" s="210">
        <f t="shared" si="9"/>
        <v>35226</v>
      </c>
    </row>
    <row r="76" spans="1:30" x14ac:dyDescent="0.2">
      <c r="A76" s="11">
        <v>3</v>
      </c>
      <c r="B76" s="204" t="s">
        <v>248</v>
      </c>
      <c r="C76" s="9" t="s">
        <v>369</v>
      </c>
      <c r="D76" s="214">
        <v>272</v>
      </c>
      <c r="E76" s="209">
        <v>2435</v>
      </c>
      <c r="F76" s="214">
        <v>2523</v>
      </c>
      <c r="G76" s="209">
        <v>2640</v>
      </c>
      <c r="H76" s="210">
        <f t="shared" si="10"/>
        <v>7870</v>
      </c>
      <c r="I76" s="214">
        <v>2671</v>
      </c>
      <c r="J76" s="209">
        <v>2649</v>
      </c>
      <c r="K76" s="214">
        <v>2678</v>
      </c>
      <c r="L76" s="209">
        <v>2725</v>
      </c>
      <c r="M76" s="214">
        <v>2843</v>
      </c>
      <c r="N76" s="210">
        <f t="shared" si="11"/>
        <v>13566</v>
      </c>
      <c r="O76" s="209">
        <v>192</v>
      </c>
      <c r="P76" s="210">
        <f t="shared" si="8"/>
        <v>21628</v>
      </c>
      <c r="R76" s="211">
        <v>18</v>
      </c>
      <c r="S76" s="209">
        <v>130</v>
      </c>
      <c r="T76" s="208">
        <v>149</v>
      </c>
      <c r="U76" s="209">
        <v>122</v>
      </c>
      <c r="V76" s="210">
        <f t="shared" si="12"/>
        <v>419</v>
      </c>
      <c r="W76" s="208">
        <v>161</v>
      </c>
      <c r="X76" s="209">
        <v>189</v>
      </c>
      <c r="Y76" s="208">
        <v>186</v>
      </c>
      <c r="Z76" s="209">
        <v>188</v>
      </c>
      <c r="AA76" s="208">
        <v>186</v>
      </c>
      <c r="AB76" s="210">
        <f t="shared" si="13"/>
        <v>910</v>
      </c>
      <c r="AC76" s="209">
        <v>0</v>
      </c>
      <c r="AD76" s="210">
        <f t="shared" si="9"/>
        <v>1329</v>
      </c>
    </row>
    <row r="77" spans="1:30" x14ac:dyDescent="0.2">
      <c r="A77" s="11">
        <v>7</v>
      </c>
      <c r="B77" s="204" t="s">
        <v>249</v>
      </c>
      <c r="C77" s="9" t="s">
        <v>370</v>
      </c>
      <c r="D77" s="214">
        <v>828</v>
      </c>
      <c r="E77" s="209">
        <v>5104</v>
      </c>
      <c r="F77" s="214">
        <v>5498</v>
      </c>
      <c r="G77" s="209">
        <v>5596</v>
      </c>
      <c r="H77" s="210">
        <f t="shared" si="10"/>
        <v>17026</v>
      </c>
      <c r="I77" s="214">
        <v>5735</v>
      </c>
      <c r="J77" s="209">
        <v>5556</v>
      </c>
      <c r="K77" s="214">
        <v>5636</v>
      </c>
      <c r="L77" s="209">
        <v>5462</v>
      </c>
      <c r="M77" s="214">
        <v>5635</v>
      </c>
      <c r="N77" s="210">
        <f t="shared" si="11"/>
        <v>28024</v>
      </c>
      <c r="O77" s="209">
        <v>503</v>
      </c>
      <c r="P77" s="210">
        <f t="shared" si="8"/>
        <v>45553</v>
      </c>
      <c r="R77" s="211">
        <v>111</v>
      </c>
      <c r="S77" s="209">
        <v>369</v>
      </c>
      <c r="T77" s="208">
        <v>413</v>
      </c>
      <c r="U77" s="209">
        <v>407</v>
      </c>
      <c r="V77" s="210">
        <f t="shared" si="12"/>
        <v>1300</v>
      </c>
      <c r="W77" s="208">
        <v>484</v>
      </c>
      <c r="X77" s="209">
        <v>495</v>
      </c>
      <c r="Y77" s="208">
        <v>522</v>
      </c>
      <c r="Z77" s="209">
        <v>550</v>
      </c>
      <c r="AA77" s="208">
        <v>575</v>
      </c>
      <c r="AB77" s="210">
        <f t="shared" si="13"/>
        <v>2626</v>
      </c>
      <c r="AC77" s="209">
        <v>0</v>
      </c>
      <c r="AD77" s="210">
        <f t="shared" si="9"/>
        <v>3926</v>
      </c>
    </row>
    <row r="78" spans="1:30" x14ac:dyDescent="0.2">
      <c r="A78" s="11">
        <v>17</v>
      </c>
      <c r="B78" s="204" t="s">
        <v>250</v>
      </c>
      <c r="C78" s="9" t="s">
        <v>251</v>
      </c>
      <c r="D78" s="214">
        <v>794</v>
      </c>
      <c r="E78" s="209">
        <v>5589</v>
      </c>
      <c r="F78" s="214">
        <v>5874</v>
      </c>
      <c r="G78" s="209">
        <v>5985</v>
      </c>
      <c r="H78" s="210">
        <f t="shared" si="10"/>
        <v>18242</v>
      </c>
      <c r="I78" s="214">
        <v>6012</v>
      </c>
      <c r="J78" s="209">
        <v>6050</v>
      </c>
      <c r="K78" s="214">
        <v>6067</v>
      </c>
      <c r="L78" s="209">
        <v>5972</v>
      </c>
      <c r="M78" s="214">
        <v>6225</v>
      </c>
      <c r="N78" s="210">
        <f t="shared" si="11"/>
        <v>30326</v>
      </c>
      <c r="O78" s="209">
        <v>400</v>
      </c>
      <c r="P78" s="210">
        <f t="shared" si="8"/>
        <v>48968</v>
      </c>
      <c r="R78" s="211">
        <v>119</v>
      </c>
      <c r="S78" s="209">
        <v>1031</v>
      </c>
      <c r="T78" s="208">
        <v>976</v>
      </c>
      <c r="U78" s="209">
        <v>1016</v>
      </c>
      <c r="V78" s="210">
        <f t="shared" si="12"/>
        <v>3142</v>
      </c>
      <c r="W78" s="208">
        <v>1109</v>
      </c>
      <c r="X78" s="209">
        <v>1119</v>
      </c>
      <c r="Y78" s="208">
        <v>1130</v>
      </c>
      <c r="Z78" s="209">
        <v>1247</v>
      </c>
      <c r="AA78" s="208">
        <v>1273</v>
      </c>
      <c r="AB78" s="210">
        <f t="shared" si="13"/>
        <v>5878</v>
      </c>
      <c r="AC78" s="209">
        <v>36</v>
      </c>
      <c r="AD78" s="210">
        <f t="shared" si="9"/>
        <v>9056</v>
      </c>
    </row>
    <row r="79" spans="1:30" x14ac:dyDescent="0.2">
      <c r="A79" s="11">
        <v>8</v>
      </c>
      <c r="B79" s="204" t="s">
        <v>252</v>
      </c>
      <c r="C79" s="9" t="s">
        <v>253</v>
      </c>
      <c r="D79" s="214">
        <v>202</v>
      </c>
      <c r="E79" s="209">
        <v>4251</v>
      </c>
      <c r="F79" s="214">
        <v>4373</v>
      </c>
      <c r="G79" s="209">
        <v>4617</v>
      </c>
      <c r="H79" s="210">
        <f t="shared" si="10"/>
        <v>13443</v>
      </c>
      <c r="I79" s="214">
        <v>4820</v>
      </c>
      <c r="J79" s="209">
        <v>4583</v>
      </c>
      <c r="K79" s="214">
        <v>4658</v>
      </c>
      <c r="L79" s="209">
        <v>4658</v>
      </c>
      <c r="M79" s="214">
        <v>4544</v>
      </c>
      <c r="N79" s="210">
        <f t="shared" si="11"/>
        <v>23263</v>
      </c>
      <c r="O79" s="209">
        <v>369</v>
      </c>
      <c r="P79" s="210">
        <f t="shared" si="8"/>
        <v>37075</v>
      </c>
      <c r="R79" s="211">
        <v>59</v>
      </c>
      <c r="S79" s="209">
        <v>494</v>
      </c>
      <c r="T79" s="208">
        <v>441</v>
      </c>
      <c r="U79" s="209">
        <v>493</v>
      </c>
      <c r="V79" s="210">
        <f t="shared" si="12"/>
        <v>1487</v>
      </c>
      <c r="W79" s="208">
        <v>466</v>
      </c>
      <c r="X79" s="209">
        <v>552</v>
      </c>
      <c r="Y79" s="208">
        <v>494</v>
      </c>
      <c r="Z79" s="209">
        <v>560</v>
      </c>
      <c r="AA79" s="208">
        <v>549</v>
      </c>
      <c r="AB79" s="210">
        <f t="shared" si="13"/>
        <v>2621</v>
      </c>
      <c r="AC79" s="209">
        <v>11</v>
      </c>
      <c r="AD79" s="210">
        <f t="shared" si="9"/>
        <v>4119</v>
      </c>
    </row>
    <row r="80" spans="1:30" x14ac:dyDescent="0.2">
      <c r="A80" s="11">
        <v>8</v>
      </c>
      <c r="B80" s="204" t="s">
        <v>254</v>
      </c>
      <c r="C80" s="9" t="s">
        <v>371</v>
      </c>
      <c r="D80" s="214">
        <v>200</v>
      </c>
      <c r="E80" s="209">
        <v>9028</v>
      </c>
      <c r="F80" s="214">
        <v>9288</v>
      </c>
      <c r="G80" s="209">
        <v>9282</v>
      </c>
      <c r="H80" s="210">
        <f t="shared" si="10"/>
        <v>27798</v>
      </c>
      <c r="I80" s="214">
        <v>9557</v>
      </c>
      <c r="J80" s="209">
        <v>9145</v>
      </c>
      <c r="K80" s="214">
        <v>9062</v>
      </c>
      <c r="L80" s="209">
        <v>8705</v>
      </c>
      <c r="M80" s="214">
        <v>8831</v>
      </c>
      <c r="N80" s="210">
        <f t="shared" si="11"/>
        <v>45300</v>
      </c>
      <c r="O80" s="209">
        <v>486</v>
      </c>
      <c r="P80" s="210">
        <f t="shared" si="8"/>
        <v>73584</v>
      </c>
      <c r="R80" s="211">
        <v>60</v>
      </c>
      <c r="S80" s="209">
        <v>1262</v>
      </c>
      <c r="T80" s="208">
        <v>1360</v>
      </c>
      <c r="U80" s="209">
        <v>1276</v>
      </c>
      <c r="V80" s="210">
        <f t="shared" si="12"/>
        <v>3958</v>
      </c>
      <c r="W80" s="208">
        <v>1355</v>
      </c>
      <c r="X80" s="209">
        <v>1408</v>
      </c>
      <c r="Y80" s="208">
        <v>1497</v>
      </c>
      <c r="Z80" s="209">
        <v>1551</v>
      </c>
      <c r="AA80" s="208">
        <v>1591</v>
      </c>
      <c r="AB80" s="210">
        <f t="shared" si="13"/>
        <v>7402</v>
      </c>
      <c r="AC80" s="209">
        <v>48</v>
      </c>
      <c r="AD80" s="210">
        <f t="shared" si="9"/>
        <v>11408</v>
      </c>
    </row>
    <row r="81" spans="1:30" x14ac:dyDescent="0.2">
      <c r="A81" s="11">
        <v>1</v>
      </c>
      <c r="B81" s="204" t="s">
        <v>255</v>
      </c>
      <c r="C81" s="9" t="s">
        <v>79</v>
      </c>
      <c r="D81" s="214">
        <v>577</v>
      </c>
      <c r="E81" s="209">
        <v>16795</v>
      </c>
      <c r="F81" s="214">
        <v>16436</v>
      </c>
      <c r="G81" s="209">
        <v>16616</v>
      </c>
      <c r="H81" s="210">
        <f t="shared" si="10"/>
        <v>50424</v>
      </c>
      <c r="I81" s="214">
        <v>16414</v>
      </c>
      <c r="J81" s="209">
        <v>16034</v>
      </c>
      <c r="K81" s="214">
        <v>15855</v>
      </c>
      <c r="L81" s="209">
        <v>15387</v>
      </c>
      <c r="M81" s="214">
        <v>15428</v>
      </c>
      <c r="N81" s="210">
        <f t="shared" si="11"/>
        <v>79118</v>
      </c>
      <c r="O81" s="209">
        <v>663</v>
      </c>
      <c r="P81" s="210">
        <f t="shared" si="8"/>
        <v>130205</v>
      </c>
      <c r="R81" s="211">
        <v>599</v>
      </c>
      <c r="S81" s="209">
        <v>3856</v>
      </c>
      <c r="T81" s="208">
        <v>4046</v>
      </c>
      <c r="U81" s="209">
        <v>4101</v>
      </c>
      <c r="V81" s="210">
        <f t="shared" si="12"/>
        <v>12602</v>
      </c>
      <c r="W81" s="208">
        <v>5351</v>
      </c>
      <c r="X81" s="209">
        <v>5429</v>
      </c>
      <c r="Y81" s="208">
        <v>5468</v>
      </c>
      <c r="Z81" s="209">
        <v>5508</v>
      </c>
      <c r="AA81" s="208">
        <v>5574</v>
      </c>
      <c r="AB81" s="210">
        <f t="shared" si="13"/>
        <v>27330</v>
      </c>
      <c r="AC81" s="209">
        <v>174</v>
      </c>
      <c r="AD81" s="210">
        <f t="shared" si="9"/>
        <v>40106</v>
      </c>
    </row>
    <row r="82" spans="1:30" x14ac:dyDescent="0.2">
      <c r="A82" s="11">
        <v>21</v>
      </c>
      <c r="B82" s="204" t="s">
        <v>256</v>
      </c>
      <c r="C82" s="9" t="s">
        <v>372</v>
      </c>
      <c r="D82" s="214">
        <v>1020</v>
      </c>
      <c r="E82" s="209">
        <v>13850</v>
      </c>
      <c r="F82" s="214">
        <v>14446</v>
      </c>
      <c r="G82" s="209">
        <v>14695</v>
      </c>
      <c r="H82" s="210">
        <f t="shared" si="10"/>
        <v>44011</v>
      </c>
      <c r="I82" s="214">
        <v>14451</v>
      </c>
      <c r="J82" s="209">
        <v>14150</v>
      </c>
      <c r="K82" s="214">
        <v>14083</v>
      </c>
      <c r="L82" s="209">
        <v>13955</v>
      </c>
      <c r="M82" s="214">
        <v>13846</v>
      </c>
      <c r="N82" s="210">
        <f t="shared" si="11"/>
        <v>70485</v>
      </c>
      <c r="O82" s="209">
        <v>758</v>
      </c>
      <c r="P82" s="210">
        <f t="shared" si="8"/>
        <v>115254</v>
      </c>
      <c r="R82" s="211">
        <v>155</v>
      </c>
      <c r="S82" s="209">
        <v>1323</v>
      </c>
      <c r="T82" s="208">
        <v>1302</v>
      </c>
      <c r="U82" s="209">
        <v>1309</v>
      </c>
      <c r="V82" s="210">
        <f t="shared" si="12"/>
        <v>4089</v>
      </c>
      <c r="W82" s="208">
        <v>1500</v>
      </c>
      <c r="X82" s="209">
        <v>1595</v>
      </c>
      <c r="Y82" s="208">
        <v>1604</v>
      </c>
      <c r="Z82" s="209">
        <v>1637</v>
      </c>
      <c r="AA82" s="208">
        <v>1669</v>
      </c>
      <c r="AB82" s="210">
        <f t="shared" si="13"/>
        <v>8005</v>
      </c>
      <c r="AC82" s="209">
        <v>21</v>
      </c>
      <c r="AD82" s="210">
        <f t="shared" si="9"/>
        <v>12115</v>
      </c>
    </row>
    <row r="83" spans="1:30" x14ac:dyDescent="0.2">
      <c r="A83" s="11">
        <v>24</v>
      </c>
      <c r="B83" s="204" t="s">
        <v>257</v>
      </c>
      <c r="C83" s="9" t="s">
        <v>373</v>
      </c>
      <c r="D83" s="214">
        <v>623</v>
      </c>
      <c r="E83" s="209">
        <v>18691</v>
      </c>
      <c r="F83" s="214">
        <v>19651</v>
      </c>
      <c r="G83" s="209">
        <v>19867</v>
      </c>
      <c r="H83" s="210">
        <f t="shared" si="10"/>
        <v>58832</v>
      </c>
      <c r="I83" s="214">
        <v>19654</v>
      </c>
      <c r="J83" s="209">
        <v>19570</v>
      </c>
      <c r="K83" s="214">
        <v>19474</v>
      </c>
      <c r="L83" s="209">
        <v>19475</v>
      </c>
      <c r="M83" s="214">
        <v>19388</v>
      </c>
      <c r="N83" s="210">
        <f t="shared" si="11"/>
        <v>97561</v>
      </c>
      <c r="O83" s="209">
        <v>813</v>
      </c>
      <c r="P83" s="210">
        <f t="shared" si="8"/>
        <v>157206</v>
      </c>
      <c r="R83" s="211">
        <v>98</v>
      </c>
      <c r="S83" s="209">
        <v>733</v>
      </c>
      <c r="T83" s="208">
        <v>732</v>
      </c>
      <c r="U83" s="209">
        <v>747</v>
      </c>
      <c r="V83" s="210">
        <f t="shared" si="12"/>
        <v>2310</v>
      </c>
      <c r="W83" s="208">
        <v>962</v>
      </c>
      <c r="X83" s="209">
        <v>1020</v>
      </c>
      <c r="Y83" s="208">
        <v>1024</v>
      </c>
      <c r="Z83" s="209">
        <v>1183</v>
      </c>
      <c r="AA83" s="208">
        <v>1186</v>
      </c>
      <c r="AB83" s="210">
        <f t="shared" si="13"/>
        <v>5375</v>
      </c>
      <c r="AC83" s="209">
        <v>15</v>
      </c>
      <c r="AD83" s="210">
        <f t="shared" si="9"/>
        <v>7700</v>
      </c>
    </row>
    <row r="84" spans="1:30" x14ac:dyDescent="0.2">
      <c r="A84" s="11">
        <v>25</v>
      </c>
      <c r="B84" s="204" t="s">
        <v>258</v>
      </c>
      <c r="C84" s="9" t="s">
        <v>259</v>
      </c>
      <c r="D84" s="214">
        <v>945</v>
      </c>
      <c r="E84" s="209">
        <v>18525</v>
      </c>
      <c r="F84" s="214">
        <v>18608</v>
      </c>
      <c r="G84" s="209">
        <v>18803</v>
      </c>
      <c r="H84" s="210">
        <f t="shared" si="10"/>
        <v>56881</v>
      </c>
      <c r="I84" s="214">
        <v>18945</v>
      </c>
      <c r="J84" s="209">
        <v>18669</v>
      </c>
      <c r="K84" s="214">
        <v>18109</v>
      </c>
      <c r="L84" s="209">
        <v>17899</v>
      </c>
      <c r="M84" s="214">
        <v>18066</v>
      </c>
      <c r="N84" s="210">
        <f t="shared" si="11"/>
        <v>91688</v>
      </c>
      <c r="O84" s="209">
        <v>718</v>
      </c>
      <c r="P84" s="210">
        <f t="shared" si="8"/>
        <v>149287</v>
      </c>
      <c r="R84" s="211">
        <v>155</v>
      </c>
      <c r="S84" s="209">
        <v>1329</v>
      </c>
      <c r="T84" s="208">
        <v>1571</v>
      </c>
      <c r="U84" s="209">
        <v>1581</v>
      </c>
      <c r="V84" s="210">
        <f t="shared" si="12"/>
        <v>4636</v>
      </c>
      <c r="W84" s="208">
        <v>2177</v>
      </c>
      <c r="X84" s="209">
        <v>2252</v>
      </c>
      <c r="Y84" s="208">
        <v>2309</v>
      </c>
      <c r="Z84" s="209">
        <v>2502</v>
      </c>
      <c r="AA84" s="208">
        <v>2583</v>
      </c>
      <c r="AB84" s="210">
        <f t="shared" si="13"/>
        <v>11823</v>
      </c>
      <c r="AC84" s="209">
        <v>54</v>
      </c>
      <c r="AD84" s="210">
        <f t="shared" si="9"/>
        <v>16513</v>
      </c>
    </row>
    <row r="85" spans="1:30" x14ac:dyDescent="0.2">
      <c r="A85" s="11">
        <v>13</v>
      </c>
      <c r="B85" s="204" t="s">
        <v>260</v>
      </c>
      <c r="C85" s="9" t="s">
        <v>261</v>
      </c>
      <c r="D85" s="214">
        <v>271</v>
      </c>
      <c r="E85" s="209">
        <v>3228</v>
      </c>
      <c r="F85" s="214">
        <v>3451</v>
      </c>
      <c r="G85" s="209">
        <v>3581</v>
      </c>
      <c r="H85" s="210">
        <f t="shared" si="10"/>
        <v>10531</v>
      </c>
      <c r="I85" s="214">
        <v>3550</v>
      </c>
      <c r="J85" s="209">
        <v>3667</v>
      </c>
      <c r="K85" s="214">
        <v>3815</v>
      </c>
      <c r="L85" s="209">
        <v>3536</v>
      </c>
      <c r="M85" s="214">
        <v>3706</v>
      </c>
      <c r="N85" s="210">
        <f t="shared" si="11"/>
        <v>18274</v>
      </c>
      <c r="O85" s="209">
        <v>272</v>
      </c>
      <c r="P85" s="210">
        <f t="shared" si="8"/>
        <v>29077</v>
      </c>
      <c r="R85" s="211">
        <v>124</v>
      </c>
      <c r="S85" s="209">
        <v>784</v>
      </c>
      <c r="T85" s="208">
        <v>742</v>
      </c>
      <c r="U85" s="209">
        <v>752</v>
      </c>
      <c r="V85" s="210">
        <f t="shared" si="12"/>
        <v>2402</v>
      </c>
      <c r="W85" s="208">
        <v>847</v>
      </c>
      <c r="X85" s="209">
        <v>853</v>
      </c>
      <c r="Y85" s="208">
        <v>871</v>
      </c>
      <c r="Z85" s="209">
        <v>937</v>
      </c>
      <c r="AA85" s="208">
        <v>874</v>
      </c>
      <c r="AB85" s="210">
        <f t="shared" si="13"/>
        <v>4382</v>
      </c>
      <c r="AC85" s="209">
        <v>32</v>
      </c>
      <c r="AD85" s="210">
        <f t="shared" si="9"/>
        <v>6816</v>
      </c>
    </row>
    <row r="86" spans="1:30" x14ac:dyDescent="0.2">
      <c r="A86" s="11">
        <v>20</v>
      </c>
      <c r="B86" s="204" t="s">
        <v>262</v>
      </c>
      <c r="C86" s="9" t="s">
        <v>263</v>
      </c>
      <c r="D86" s="214">
        <v>1019</v>
      </c>
      <c r="E86" s="209">
        <v>5576</v>
      </c>
      <c r="F86" s="214">
        <v>5914</v>
      </c>
      <c r="G86" s="209">
        <v>6043</v>
      </c>
      <c r="H86" s="210">
        <f t="shared" si="10"/>
        <v>18552</v>
      </c>
      <c r="I86" s="214">
        <v>6028</v>
      </c>
      <c r="J86" s="209">
        <v>5698</v>
      </c>
      <c r="K86" s="214">
        <v>5915</v>
      </c>
      <c r="L86" s="209">
        <v>5860</v>
      </c>
      <c r="M86" s="214">
        <v>5641</v>
      </c>
      <c r="N86" s="210">
        <f t="shared" si="11"/>
        <v>29142</v>
      </c>
      <c r="O86" s="209">
        <v>691</v>
      </c>
      <c r="P86" s="210">
        <f t="shared" si="8"/>
        <v>48385</v>
      </c>
      <c r="R86" s="211">
        <v>254</v>
      </c>
      <c r="S86" s="209">
        <v>850</v>
      </c>
      <c r="T86" s="208">
        <v>871</v>
      </c>
      <c r="U86" s="209">
        <v>954</v>
      </c>
      <c r="V86" s="210">
        <f t="shared" si="12"/>
        <v>2929</v>
      </c>
      <c r="W86" s="208">
        <v>1006</v>
      </c>
      <c r="X86" s="209">
        <v>1022</v>
      </c>
      <c r="Y86" s="208">
        <v>1082</v>
      </c>
      <c r="Z86" s="209">
        <v>1070</v>
      </c>
      <c r="AA86" s="208">
        <v>1084</v>
      </c>
      <c r="AB86" s="210">
        <f t="shared" si="13"/>
        <v>5264</v>
      </c>
      <c r="AC86" s="209">
        <v>34</v>
      </c>
      <c r="AD86" s="210">
        <f t="shared" si="9"/>
        <v>8227</v>
      </c>
    </row>
    <row r="87" spans="1:30" x14ac:dyDescent="0.2">
      <c r="A87" s="11">
        <v>16</v>
      </c>
      <c r="B87" s="204" t="s">
        <v>264</v>
      </c>
      <c r="C87" s="9" t="s">
        <v>265</v>
      </c>
      <c r="D87" s="214">
        <v>350</v>
      </c>
      <c r="E87" s="209">
        <v>3332</v>
      </c>
      <c r="F87" s="214">
        <v>3534</v>
      </c>
      <c r="G87" s="209">
        <v>3760</v>
      </c>
      <c r="H87" s="210">
        <f t="shared" si="10"/>
        <v>10976</v>
      </c>
      <c r="I87" s="214">
        <v>3696</v>
      </c>
      <c r="J87" s="209">
        <v>3757</v>
      </c>
      <c r="K87" s="214">
        <v>3813</v>
      </c>
      <c r="L87" s="209">
        <v>3659</v>
      </c>
      <c r="M87" s="214">
        <v>3766</v>
      </c>
      <c r="N87" s="210">
        <f t="shared" si="11"/>
        <v>18691</v>
      </c>
      <c r="O87" s="209">
        <v>203</v>
      </c>
      <c r="P87" s="210">
        <f t="shared" si="8"/>
        <v>29870</v>
      </c>
      <c r="R87" s="211">
        <v>168</v>
      </c>
      <c r="S87" s="209">
        <v>593</v>
      </c>
      <c r="T87" s="208">
        <v>583</v>
      </c>
      <c r="U87" s="209">
        <v>634</v>
      </c>
      <c r="V87" s="210">
        <f t="shared" si="12"/>
        <v>1978</v>
      </c>
      <c r="W87" s="208">
        <v>671</v>
      </c>
      <c r="X87" s="209">
        <v>697</v>
      </c>
      <c r="Y87" s="208">
        <v>706</v>
      </c>
      <c r="Z87" s="209">
        <v>688</v>
      </c>
      <c r="AA87" s="208">
        <v>763</v>
      </c>
      <c r="AB87" s="210">
        <f t="shared" si="13"/>
        <v>3525</v>
      </c>
      <c r="AC87" s="209">
        <v>11</v>
      </c>
      <c r="AD87" s="210">
        <f t="shared" si="9"/>
        <v>5514</v>
      </c>
    </row>
    <row r="88" spans="1:30" x14ac:dyDescent="0.2">
      <c r="A88" s="11">
        <v>16</v>
      </c>
      <c r="B88" s="204" t="s">
        <v>266</v>
      </c>
      <c r="C88" s="9" t="s">
        <v>267</v>
      </c>
      <c r="D88" s="214">
        <v>335</v>
      </c>
      <c r="E88" s="209">
        <v>2596</v>
      </c>
      <c r="F88" s="214">
        <v>2859</v>
      </c>
      <c r="G88" s="209">
        <v>2985</v>
      </c>
      <c r="H88" s="210">
        <f t="shared" si="10"/>
        <v>8775</v>
      </c>
      <c r="I88" s="214">
        <v>2962</v>
      </c>
      <c r="J88" s="209">
        <v>3029</v>
      </c>
      <c r="K88" s="214">
        <v>3011</v>
      </c>
      <c r="L88" s="209">
        <v>3030</v>
      </c>
      <c r="M88" s="214">
        <v>2992</v>
      </c>
      <c r="N88" s="210">
        <f t="shared" si="11"/>
        <v>15024</v>
      </c>
      <c r="O88" s="209">
        <v>235</v>
      </c>
      <c r="P88" s="210">
        <f t="shared" si="8"/>
        <v>24034</v>
      </c>
      <c r="R88" s="211">
        <v>103</v>
      </c>
      <c r="S88" s="209">
        <v>304</v>
      </c>
      <c r="T88" s="208">
        <v>333</v>
      </c>
      <c r="U88" s="209">
        <v>336</v>
      </c>
      <c r="V88" s="210">
        <f t="shared" si="12"/>
        <v>1076</v>
      </c>
      <c r="W88" s="208">
        <v>372</v>
      </c>
      <c r="X88" s="209">
        <v>386</v>
      </c>
      <c r="Y88" s="208">
        <v>405</v>
      </c>
      <c r="Z88" s="209">
        <v>454</v>
      </c>
      <c r="AA88" s="208">
        <v>432</v>
      </c>
      <c r="AB88" s="210">
        <f t="shared" si="13"/>
        <v>2049</v>
      </c>
      <c r="AC88" s="209">
        <v>0</v>
      </c>
      <c r="AD88" s="210">
        <f t="shared" si="9"/>
        <v>3125</v>
      </c>
    </row>
    <row r="89" spans="1:30" x14ac:dyDescent="0.2">
      <c r="A89" s="11">
        <v>23</v>
      </c>
      <c r="B89" s="204" t="s">
        <v>268</v>
      </c>
      <c r="C89" s="9" t="s">
        <v>269</v>
      </c>
      <c r="D89" s="214">
        <v>687</v>
      </c>
      <c r="E89" s="209">
        <v>10429</v>
      </c>
      <c r="F89" s="214">
        <v>10965</v>
      </c>
      <c r="G89" s="209">
        <v>11220</v>
      </c>
      <c r="H89" s="210">
        <f t="shared" si="10"/>
        <v>33301</v>
      </c>
      <c r="I89" s="214">
        <v>11247</v>
      </c>
      <c r="J89" s="209">
        <v>11102</v>
      </c>
      <c r="K89" s="214">
        <v>11150</v>
      </c>
      <c r="L89" s="209">
        <v>11041</v>
      </c>
      <c r="M89" s="214">
        <v>10887</v>
      </c>
      <c r="N89" s="210">
        <f t="shared" si="11"/>
        <v>55427</v>
      </c>
      <c r="O89" s="209">
        <v>481</v>
      </c>
      <c r="P89" s="210">
        <f t="shared" si="8"/>
        <v>89209</v>
      </c>
      <c r="R89" s="211">
        <v>27</v>
      </c>
      <c r="S89" s="209">
        <v>603</v>
      </c>
      <c r="T89" s="208">
        <v>621</v>
      </c>
      <c r="U89" s="209">
        <v>640</v>
      </c>
      <c r="V89" s="210">
        <f t="shared" si="12"/>
        <v>1891</v>
      </c>
      <c r="W89" s="208">
        <v>918</v>
      </c>
      <c r="X89" s="209">
        <v>929</v>
      </c>
      <c r="Y89" s="208">
        <v>954</v>
      </c>
      <c r="Z89" s="209">
        <v>958</v>
      </c>
      <c r="AA89" s="208">
        <v>966</v>
      </c>
      <c r="AB89" s="210">
        <f t="shared" si="13"/>
        <v>4725</v>
      </c>
      <c r="AC89" s="209">
        <v>49</v>
      </c>
      <c r="AD89" s="210">
        <f t="shared" si="9"/>
        <v>6665</v>
      </c>
    </row>
    <row r="90" spans="1:30" x14ac:dyDescent="0.2">
      <c r="A90" s="11">
        <v>2</v>
      </c>
      <c r="B90" s="204" t="s">
        <v>270</v>
      </c>
      <c r="C90" s="9" t="s">
        <v>271</v>
      </c>
      <c r="D90" s="214">
        <v>207</v>
      </c>
      <c r="E90" s="209">
        <v>6221</v>
      </c>
      <c r="F90" s="214">
        <v>6416</v>
      </c>
      <c r="G90" s="209">
        <v>6415</v>
      </c>
      <c r="H90" s="210">
        <f t="shared" si="10"/>
        <v>19259</v>
      </c>
      <c r="I90" s="214">
        <v>6590</v>
      </c>
      <c r="J90" s="209">
        <v>6574</v>
      </c>
      <c r="K90" s="214">
        <v>6485</v>
      </c>
      <c r="L90" s="209">
        <v>6353</v>
      </c>
      <c r="M90" s="214">
        <v>6134</v>
      </c>
      <c r="N90" s="210">
        <f t="shared" si="11"/>
        <v>32136</v>
      </c>
      <c r="O90" s="209">
        <v>420</v>
      </c>
      <c r="P90" s="210">
        <f t="shared" si="8"/>
        <v>51815</v>
      </c>
      <c r="R90" s="211">
        <v>53</v>
      </c>
      <c r="S90" s="209">
        <v>739</v>
      </c>
      <c r="T90" s="208">
        <v>717</v>
      </c>
      <c r="U90" s="209">
        <v>717</v>
      </c>
      <c r="V90" s="210">
        <f t="shared" si="12"/>
        <v>2226</v>
      </c>
      <c r="W90" s="208">
        <v>791</v>
      </c>
      <c r="X90" s="209">
        <v>832</v>
      </c>
      <c r="Y90" s="208">
        <v>839</v>
      </c>
      <c r="Z90" s="209">
        <v>867</v>
      </c>
      <c r="AA90" s="208">
        <v>925</v>
      </c>
      <c r="AB90" s="210">
        <f t="shared" si="13"/>
        <v>4254</v>
      </c>
      <c r="AC90" s="209">
        <v>18</v>
      </c>
      <c r="AD90" s="210">
        <f t="shared" si="9"/>
        <v>6498</v>
      </c>
    </row>
    <row r="91" spans="1:30" x14ac:dyDescent="0.2">
      <c r="A91" s="11">
        <v>17</v>
      </c>
      <c r="B91" s="204" t="s">
        <v>272</v>
      </c>
      <c r="C91" s="9" t="s">
        <v>273</v>
      </c>
      <c r="D91" s="214">
        <v>799</v>
      </c>
      <c r="E91" s="209">
        <v>3551</v>
      </c>
      <c r="F91" s="214">
        <v>3910</v>
      </c>
      <c r="G91" s="209">
        <v>3998</v>
      </c>
      <c r="H91" s="210">
        <f t="shared" si="10"/>
        <v>12258</v>
      </c>
      <c r="I91" s="214">
        <v>4151</v>
      </c>
      <c r="J91" s="209">
        <v>4298</v>
      </c>
      <c r="K91" s="214">
        <v>4216</v>
      </c>
      <c r="L91" s="209">
        <v>4326</v>
      </c>
      <c r="M91" s="214">
        <v>4249</v>
      </c>
      <c r="N91" s="210">
        <f t="shared" si="11"/>
        <v>21240</v>
      </c>
      <c r="O91" s="209">
        <v>303</v>
      </c>
      <c r="P91" s="210">
        <f t="shared" si="8"/>
        <v>33801</v>
      </c>
      <c r="R91" s="211">
        <v>436</v>
      </c>
      <c r="S91" s="209">
        <v>3782</v>
      </c>
      <c r="T91" s="208">
        <v>3900</v>
      </c>
      <c r="U91" s="209">
        <v>4031</v>
      </c>
      <c r="V91" s="210">
        <f t="shared" si="12"/>
        <v>12149</v>
      </c>
      <c r="W91" s="208">
        <v>4213</v>
      </c>
      <c r="X91" s="209">
        <v>4297</v>
      </c>
      <c r="Y91" s="208">
        <v>4368</v>
      </c>
      <c r="Z91" s="209">
        <v>4380</v>
      </c>
      <c r="AA91" s="208">
        <v>4590</v>
      </c>
      <c r="AB91" s="210">
        <f t="shared" si="13"/>
        <v>21848</v>
      </c>
      <c r="AC91" s="209">
        <v>129</v>
      </c>
      <c r="AD91" s="210">
        <f t="shared" si="9"/>
        <v>34126</v>
      </c>
    </row>
    <row r="92" spans="1:30" x14ac:dyDescent="0.2">
      <c r="A92" s="11">
        <v>13</v>
      </c>
      <c r="B92" s="204" t="s">
        <v>274</v>
      </c>
      <c r="C92" s="9" t="s">
        <v>275</v>
      </c>
      <c r="D92" s="214">
        <v>223</v>
      </c>
      <c r="E92" s="209">
        <v>4037</v>
      </c>
      <c r="F92" s="214">
        <v>4326</v>
      </c>
      <c r="G92" s="209">
        <v>4438</v>
      </c>
      <c r="H92" s="210">
        <f t="shared" si="10"/>
        <v>13024</v>
      </c>
      <c r="I92" s="214">
        <v>4508</v>
      </c>
      <c r="J92" s="209">
        <v>4499</v>
      </c>
      <c r="K92" s="214">
        <v>4441</v>
      </c>
      <c r="L92" s="209">
        <v>4355</v>
      </c>
      <c r="M92" s="214">
        <v>4395</v>
      </c>
      <c r="N92" s="210">
        <f t="shared" si="11"/>
        <v>22198</v>
      </c>
      <c r="O92" s="209">
        <v>395</v>
      </c>
      <c r="P92" s="210">
        <f t="shared" si="8"/>
        <v>35617</v>
      </c>
      <c r="R92" s="211">
        <v>114</v>
      </c>
      <c r="S92" s="209">
        <v>526</v>
      </c>
      <c r="T92" s="208">
        <v>548</v>
      </c>
      <c r="U92" s="209">
        <v>547</v>
      </c>
      <c r="V92" s="210">
        <f t="shared" si="12"/>
        <v>1735</v>
      </c>
      <c r="W92" s="208">
        <v>568</v>
      </c>
      <c r="X92" s="209">
        <v>558</v>
      </c>
      <c r="Y92" s="208">
        <v>624</v>
      </c>
      <c r="Z92" s="209">
        <v>637</v>
      </c>
      <c r="AA92" s="208">
        <v>653</v>
      </c>
      <c r="AB92" s="210">
        <f t="shared" si="13"/>
        <v>3040</v>
      </c>
      <c r="AC92" s="209">
        <v>11</v>
      </c>
      <c r="AD92" s="210">
        <f t="shared" si="9"/>
        <v>4786</v>
      </c>
    </row>
    <row r="93" spans="1:30" x14ac:dyDescent="0.2">
      <c r="A93" s="11">
        <v>22</v>
      </c>
      <c r="B93" s="204" t="s">
        <v>276</v>
      </c>
      <c r="C93" s="9" t="s">
        <v>374</v>
      </c>
      <c r="D93" s="214">
        <v>238</v>
      </c>
      <c r="E93" s="209">
        <v>3438</v>
      </c>
      <c r="F93" s="214">
        <v>3665</v>
      </c>
      <c r="G93" s="209">
        <v>3732</v>
      </c>
      <c r="H93" s="210">
        <f t="shared" si="10"/>
        <v>11073</v>
      </c>
      <c r="I93" s="214">
        <v>3731</v>
      </c>
      <c r="J93" s="209">
        <v>3834</v>
      </c>
      <c r="K93" s="214">
        <v>3749</v>
      </c>
      <c r="L93" s="209">
        <v>3720</v>
      </c>
      <c r="M93" s="214">
        <v>3625</v>
      </c>
      <c r="N93" s="210">
        <f t="shared" si="11"/>
        <v>18659</v>
      </c>
      <c r="O93" s="209">
        <v>212</v>
      </c>
      <c r="P93" s="210">
        <f t="shared" si="8"/>
        <v>29944</v>
      </c>
      <c r="R93" s="211">
        <v>50</v>
      </c>
      <c r="S93" s="209">
        <v>184</v>
      </c>
      <c r="T93" s="208">
        <v>172</v>
      </c>
      <c r="U93" s="209">
        <v>181</v>
      </c>
      <c r="V93" s="210">
        <f t="shared" si="12"/>
        <v>587</v>
      </c>
      <c r="W93" s="208">
        <v>231</v>
      </c>
      <c r="X93" s="209">
        <v>217</v>
      </c>
      <c r="Y93" s="208">
        <v>219</v>
      </c>
      <c r="Z93" s="209">
        <v>253</v>
      </c>
      <c r="AA93" s="208">
        <v>251</v>
      </c>
      <c r="AB93" s="210">
        <f t="shared" si="13"/>
        <v>1171</v>
      </c>
      <c r="AC93" s="209">
        <v>43</v>
      </c>
      <c r="AD93" s="210">
        <f t="shared" si="9"/>
        <v>1801</v>
      </c>
    </row>
    <row r="94" spans="1:30" x14ac:dyDescent="0.2">
      <c r="A94" s="11">
        <v>12</v>
      </c>
      <c r="B94" s="204" t="s">
        <v>277</v>
      </c>
      <c r="C94" s="9" t="s">
        <v>278</v>
      </c>
      <c r="D94" s="214">
        <v>647</v>
      </c>
      <c r="E94" s="209">
        <v>3544</v>
      </c>
      <c r="F94" s="214">
        <v>3478</v>
      </c>
      <c r="G94" s="209">
        <v>3705</v>
      </c>
      <c r="H94" s="210">
        <f t="shared" si="10"/>
        <v>11374</v>
      </c>
      <c r="I94" s="214">
        <v>3772</v>
      </c>
      <c r="J94" s="209">
        <v>3920</v>
      </c>
      <c r="K94" s="214">
        <v>3882</v>
      </c>
      <c r="L94" s="209">
        <v>3897</v>
      </c>
      <c r="M94" s="214">
        <v>3948</v>
      </c>
      <c r="N94" s="210">
        <f t="shared" si="11"/>
        <v>19419</v>
      </c>
      <c r="O94" s="209">
        <v>408</v>
      </c>
      <c r="P94" s="210">
        <f t="shared" si="8"/>
        <v>31201</v>
      </c>
      <c r="R94" s="211">
        <v>80</v>
      </c>
      <c r="S94" s="209">
        <v>220</v>
      </c>
      <c r="T94" s="208">
        <v>242</v>
      </c>
      <c r="U94" s="209">
        <v>259</v>
      </c>
      <c r="V94" s="210">
        <f t="shared" si="12"/>
        <v>801</v>
      </c>
      <c r="W94" s="208">
        <v>317</v>
      </c>
      <c r="X94" s="209">
        <v>304</v>
      </c>
      <c r="Y94" s="208">
        <v>347</v>
      </c>
      <c r="Z94" s="209">
        <v>354</v>
      </c>
      <c r="AA94" s="208">
        <v>404</v>
      </c>
      <c r="AB94" s="210">
        <f t="shared" si="13"/>
        <v>1726</v>
      </c>
      <c r="AC94" s="209">
        <v>17</v>
      </c>
      <c r="AD94" s="210">
        <f t="shared" si="9"/>
        <v>2544</v>
      </c>
    </row>
    <row r="95" spans="1:30" x14ac:dyDescent="0.2">
      <c r="A95" s="11">
        <v>7</v>
      </c>
      <c r="B95" s="204" t="s">
        <v>279</v>
      </c>
      <c r="C95" s="9" t="s">
        <v>280</v>
      </c>
      <c r="D95" s="214">
        <v>391</v>
      </c>
      <c r="E95" s="209">
        <v>3450</v>
      </c>
      <c r="F95" s="214">
        <v>3488</v>
      </c>
      <c r="G95" s="209">
        <v>3617</v>
      </c>
      <c r="H95" s="210">
        <f t="shared" si="10"/>
        <v>10946</v>
      </c>
      <c r="I95" s="214">
        <v>3699</v>
      </c>
      <c r="J95" s="209">
        <v>3762</v>
      </c>
      <c r="K95" s="214">
        <v>3830</v>
      </c>
      <c r="L95" s="209">
        <v>3713</v>
      </c>
      <c r="M95" s="214">
        <v>3673</v>
      </c>
      <c r="N95" s="210">
        <f t="shared" si="11"/>
        <v>18677</v>
      </c>
      <c r="O95" s="209">
        <v>247</v>
      </c>
      <c r="P95" s="210">
        <f t="shared" si="8"/>
        <v>29870</v>
      </c>
      <c r="R95" s="211">
        <v>20</v>
      </c>
      <c r="S95" s="209">
        <v>311</v>
      </c>
      <c r="T95" s="208">
        <v>305</v>
      </c>
      <c r="U95" s="209">
        <v>256</v>
      </c>
      <c r="V95" s="210">
        <f t="shared" si="12"/>
        <v>892</v>
      </c>
      <c r="W95" s="208">
        <v>330</v>
      </c>
      <c r="X95" s="209">
        <v>354</v>
      </c>
      <c r="Y95" s="208">
        <v>364</v>
      </c>
      <c r="Z95" s="209">
        <v>352</v>
      </c>
      <c r="AA95" s="208">
        <v>387</v>
      </c>
      <c r="AB95" s="210">
        <f t="shared" si="13"/>
        <v>1787</v>
      </c>
      <c r="AC95" s="209">
        <v>10</v>
      </c>
      <c r="AD95" s="210">
        <f t="shared" si="9"/>
        <v>2689</v>
      </c>
    </row>
    <row r="96" spans="1:30" x14ac:dyDescent="0.2">
      <c r="A96" s="11">
        <v>3</v>
      </c>
      <c r="B96" s="204" t="s">
        <v>281</v>
      </c>
      <c r="C96" s="9" t="s">
        <v>282</v>
      </c>
      <c r="D96" s="214">
        <v>176</v>
      </c>
      <c r="E96" s="209">
        <v>1477</v>
      </c>
      <c r="F96" s="214">
        <v>1573</v>
      </c>
      <c r="G96" s="209">
        <v>1610</v>
      </c>
      <c r="H96" s="210">
        <f t="shared" si="10"/>
        <v>4836</v>
      </c>
      <c r="I96" s="214">
        <v>1643</v>
      </c>
      <c r="J96" s="209">
        <v>1553</v>
      </c>
      <c r="K96" s="214">
        <v>1524</v>
      </c>
      <c r="L96" s="209">
        <v>1619</v>
      </c>
      <c r="M96" s="214">
        <v>1554</v>
      </c>
      <c r="N96" s="210">
        <f t="shared" si="11"/>
        <v>7893</v>
      </c>
      <c r="O96" s="209">
        <v>117</v>
      </c>
      <c r="P96" s="210">
        <f t="shared" si="8"/>
        <v>12846</v>
      </c>
      <c r="R96" s="211">
        <v>47</v>
      </c>
      <c r="S96" s="209">
        <v>122</v>
      </c>
      <c r="T96" s="208">
        <v>124</v>
      </c>
      <c r="U96" s="209">
        <v>130</v>
      </c>
      <c r="V96" s="210">
        <f t="shared" si="12"/>
        <v>423</v>
      </c>
      <c r="W96" s="208">
        <v>178</v>
      </c>
      <c r="X96" s="209">
        <v>189</v>
      </c>
      <c r="Y96" s="208">
        <v>194</v>
      </c>
      <c r="Z96" s="209">
        <v>201</v>
      </c>
      <c r="AA96" s="208">
        <v>215</v>
      </c>
      <c r="AB96" s="210">
        <f t="shared" si="13"/>
        <v>977</v>
      </c>
      <c r="AC96" s="209">
        <v>0</v>
      </c>
      <c r="AD96" s="210">
        <f t="shared" si="9"/>
        <v>1400</v>
      </c>
    </row>
    <row r="97" spans="1:30" x14ac:dyDescent="0.2">
      <c r="A97" s="11">
        <v>25</v>
      </c>
      <c r="B97" s="204" t="s">
        <v>283</v>
      </c>
      <c r="C97" s="9" t="s">
        <v>284</v>
      </c>
      <c r="D97" s="214">
        <v>612</v>
      </c>
      <c r="E97" s="209">
        <v>17936</v>
      </c>
      <c r="F97" s="214">
        <v>18124</v>
      </c>
      <c r="G97" s="209">
        <v>18393</v>
      </c>
      <c r="H97" s="210">
        <f t="shared" si="10"/>
        <v>55065</v>
      </c>
      <c r="I97" s="214">
        <v>18369</v>
      </c>
      <c r="J97" s="209">
        <v>17810</v>
      </c>
      <c r="K97" s="214">
        <v>17810</v>
      </c>
      <c r="L97" s="209">
        <v>17332</v>
      </c>
      <c r="M97" s="214">
        <v>17151</v>
      </c>
      <c r="N97" s="210">
        <f t="shared" si="11"/>
        <v>88472</v>
      </c>
      <c r="O97" s="209">
        <v>752</v>
      </c>
      <c r="P97" s="210">
        <f t="shared" si="8"/>
        <v>144289</v>
      </c>
      <c r="R97" s="211">
        <v>93</v>
      </c>
      <c r="S97" s="209">
        <v>715</v>
      </c>
      <c r="T97" s="208">
        <v>757</v>
      </c>
      <c r="U97" s="209">
        <v>771</v>
      </c>
      <c r="V97" s="210">
        <f t="shared" si="12"/>
        <v>2336</v>
      </c>
      <c r="W97" s="208">
        <v>1097</v>
      </c>
      <c r="X97" s="209">
        <v>1112</v>
      </c>
      <c r="Y97" s="208">
        <v>1212</v>
      </c>
      <c r="Z97" s="209">
        <v>1148</v>
      </c>
      <c r="AA97" s="208">
        <v>1231</v>
      </c>
      <c r="AB97" s="210">
        <f t="shared" si="13"/>
        <v>5800</v>
      </c>
      <c r="AC97" s="209">
        <v>38</v>
      </c>
      <c r="AD97" s="210">
        <f t="shared" si="9"/>
        <v>8174</v>
      </c>
    </row>
    <row r="98" spans="1:30" x14ac:dyDescent="0.2">
      <c r="A98" s="11">
        <v>25</v>
      </c>
      <c r="B98" s="204" t="s">
        <v>285</v>
      </c>
      <c r="C98" s="9" t="s">
        <v>375</v>
      </c>
      <c r="D98" s="214">
        <v>914</v>
      </c>
      <c r="E98" s="209">
        <v>19730</v>
      </c>
      <c r="F98" s="214">
        <v>19742</v>
      </c>
      <c r="G98" s="209">
        <v>19502</v>
      </c>
      <c r="H98" s="210">
        <f t="shared" si="10"/>
        <v>59888</v>
      </c>
      <c r="I98" s="214">
        <v>18993</v>
      </c>
      <c r="J98" s="209">
        <v>17922</v>
      </c>
      <c r="K98" s="214">
        <v>17683</v>
      </c>
      <c r="L98" s="209">
        <v>17217</v>
      </c>
      <c r="M98" s="214">
        <v>17016</v>
      </c>
      <c r="N98" s="210">
        <f t="shared" si="11"/>
        <v>88831</v>
      </c>
      <c r="O98" s="209">
        <v>626</v>
      </c>
      <c r="P98" s="210">
        <f t="shared" si="8"/>
        <v>149345</v>
      </c>
      <c r="R98" s="211">
        <v>181</v>
      </c>
      <c r="S98" s="209">
        <v>1749</v>
      </c>
      <c r="T98" s="208">
        <v>1962</v>
      </c>
      <c r="U98" s="209">
        <v>1904</v>
      </c>
      <c r="V98" s="210">
        <f t="shared" si="12"/>
        <v>5796</v>
      </c>
      <c r="W98" s="208">
        <v>2559</v>
      </c>
      <c r="X98" s="209">
        <v>2708</v>
      </c>
      <c r="Y98" s="208">
        <v>2725</v>
      </c>
      <c r="Z98" s="209">
        <v>2810</v>
      </c>
      <c r="AA98" s="208">
        <v>2839</v>
      </c>
      <c r="AB98" s="210">
        <f t="shared" si="13"/>
        <v>13641</v>
      </c>
      <c r="AC98" s="209">
        <v>44</v>
      </c>
      <c r="AD98" s="210">
        <f t="shared" si="9"/>
        <v>19481</v>
      </c>
    </row>
    <row r="99" spans="1:30" x14ac:dyDescent="0.2">
      <c r="A99" s="11">
        <v>24</v>
      </c>
      <c r="B99" s="204" t="s">
        <v>286</v>
      </c>
      <c r="C99" s="9" t="s">
        <v>376</v>
      </c>
      <c r="D99" s="214">
        <v>976</v>
      </c>
      <c r="E99" s="209">
        <v>24709</v>
      </c>
      <c r="F99" s="214">
        <v>24874</v>
      </c>
      <c r="G99" s="209">
        <v>24781</v>
      </c>
      <c r="H99" s="210">
        <f t="shared" si="10"/>
        <v>75340</v>
      </c>
      <c r="I99" s="214">
        <v>24158</v>
      </c>
      <c r="J99" s="209">
        <v>23414</v>
      </c>
      <c r="K99" s="214">
        <v>22795</v>
      </c>
      <c r="L99" s="209">
        <v>22048</v>
      </c>
      <c r="M99" s="214">
        <v>21220</v>
      </c>
      <c r="N99" s="210">
        <f t="shared" si="11"/>
        <v>113635</v>
      </c>
      <c r="O99" s="209">
        <v>975</v>
      </c>
      <c r="P99" s="210">
        <f t="shared" si="8"/>
        <v>189950</v>
      </c>
      <c r="R99" s="211">
        <v>158</v>
      </c>
      <c r="S99" s="209">
        <v>852</v>
      </c>
      <c r="T99" s="208">
        <v>868</v>
      </c>
      <c r="U99" s="209">
        <v>871</v>
      </c>
      <c r="V99" s="210">
        <f t="shared" si="12"/>
        <v>2749</v>
      </c>
      <c r="W99" s="208">
        <v>1499</v>
      </c>
      <c r="X99" s="209">
        <v>1438</v>
      </c>
      <c r="Y99" s="208">
        <v>1519</v>
      </c>
      <c r="Z99" s="209">
        <v>1506</v>
      </c>
      <c r="AA99" s="208">
        <v>1589</v>
      </c>
      <c r="AB99" s="210">
        <f t="shared" si="13"/>
        <v>7551</v>
      </c>
      <c r="AC99" s="209">
        <v>16</v>
      </c>
      <c r="AD99" s="210">
        <f t="shared" si="9"/>
        <v>10316</v>
      </c>
    </row>
    <row r="100" spans="1:30" x14ac:dyDescent="0.2">
      <c r="A100" s="11">
        <v>24</v>
      </c>
      <c r="B100" s="204" t="s">
        <v>287</v>
      </c>
      <c r="C100" s="9" t="s">
        <v>288</v>
      </c>
      <c r="D100" s="214">
        <v>917</v>
      </c>
      <c r="E100" s="209">
        <v>17709</v>
      </c>
      <c r="F100" s="214">
        <v>17834</v>
      </c>
      <c r="G100" s="209">
        <v>17877</v>
      </c>
      <c r="H100" s="210">
        <f t="shared" si="10"/>
        <v>54337</v>
      </c>
      <c r="I100" s="214">
        <v>17353</v>
      </c>
      <c r="J100" s="209">
        <v>16781</v>
      </c>
      <c r="K100" s="214">
        <v>16526</v>
      </c>
      <c r="L100" s="209">
        <v>16088</v>
      </c>
      <c r="M100" s="214">
        <v>16005</v>
      </c>
      <c r="N100" s="210">
        <f t="shared" si="11"/>
        <v>82753</v>
      </c>
      <c r="O100" s="209">
        <v>873</v>
      </c>
      <c r="P100" s="210">
        <f t="shared" si="8"/>
        <v>137963</v>
      </c>
      <c r="R100" s="211">
        <v>98</v>
      </c>
      <c r="S100" s="209">
        <v>1057</v>
      </c>
      <c r="T100" s="208">
        <v>1075</v>
      </c>
      <c r="U100" s="209">
        <v>1134</v>
      </c>
      <c r="V100" s="210">
        <f t="shared" si="12"/>
        <v>3364</v>
      </c>
      <c r="W100" s="208">
        <v>1406</v>
      </c>
      <c r="X100" s="209">
        <v>1498</v>
      </c>
      <c r="Y100" s="208">
        <v>1462</v>
      </c>
      <c r="Z100" s="209">
        <v>1513</v>
      </c>
      <c r="AA100" s="208">
        <v>1556</v>
      </c>
      <c r="AB100" s="210">
        <f t="shared" si="13"/>
        <v>7435</v>
      </c>
      <c r="AC100" s="209">
        <v>31</v>
      </c>
      <c r="AD100" s="210">
        <f t="shared" si="9"/>
        <v>10830</v>
      </c>
    </row>
    <row r="101" spans="1:30" x14ac:dyDescent="0.2">
      <c r="A101" s="11">
        <v>25</v>
      </c>
      <c r="B101" s="207" t="s">
        <v>289</v>
      </c>
      <c r="C101" s="9" t="s">
        <v>377</v>
      </c>
      <c r="D101" s="214">
        <v>779</v>
      </c>
      <c r="E101" s="209">
        <v>18205</v>
      </c>
      <c r="F101" s="214">
        <v>18584</v>
      </c>
      <c r="G101" s="209">
        <v>18655</v>
      </c>
      <c r="H101" s="210">
        <f t="shared" si="10"/>
        <v>56223</v>
      </c>
      <c r="I101" s="214">
        <v>18456</v>
      </c>
      <c r="J101" s="209">
        <v>17901</v>
      </c>
      <c r="K101" s="214">
        <v>17598</v>
      </c>
      <c r="L101" s="209">
        <v>17174</v>
      </c>
      <c r="M101" s="214">
        <v>17072</v>
      </c>
      <c r="N101" s="210">
        <f t="shared" si="11"/>
        <v>88201</v>
      </c>
      <c r="O101" s="209">
        <v>794</v>
      </c>
      <c r="P101" s="210">
        <f t="shared" si="8"/>
        <v>145218</v>
      </c>
      <c r="R101" s="211">
        <v>124</v>
      </c>
      <c r="S101" s="209">
        <v>802</v>
      </c>
      <c r="T101" s="208">
        <v>843</v>
      </c>
      <c r="U101" s="209">
        <v>823</v>
      </c>
      <c r="V101" s="210">
        <f t="shared" si="12"/>
        <v>2592</v>
      </c>
      <c r="W101" s="208">
        <v>1200</v>
      </c>
      <c r="X101" s="209">
        <v>1277</v>
      </c>
      <c r="Y101" s="208">
        <v>1207</v>
      </c>
      <c r="Z101" s="209">
        <v>1229</v>
      </c>
      <c r="AA101" s="208">
        <v>1326</v>
      </c>
      <c r="AB101" s="210">
        <f t="shared" si="13"/>
        <v>6239</v>
      </c>
      <c r="AC101" s="209">
        <v>25</v>
      </c>
      <c r="AD101" s="210">
        <f t="shared" si="9"/>
        <v>8856</v>
      </c>
    </row>
    <row r="102" spans="1:30" x14ac:dyDescent="0.2">
      <c r="A102" s="11">
        <v>32</v>
      </c>
      <c r="B102" s="205" t="s">
        <v>290</v>
      </c>
      <c r="C102" s="237" t="s">
        <v>83</v>
      </c>
      <c r="D102" s="214">
        <v>934</v>
      </c>
      <c r="E102" s="209">
        <v>4749</v>
      </c>
      <c r="F102" s="208">
        <v>5009</v>
      </c>
      <c r="G102" s="209">
        <v>5176</v>
      </c>
      <c r="H102" s="210">
        <f t="shared" si="10"/>
        <v>15868</v>
      </c>
      <c r="I102" s="211">
        <v>5221</v>
      </c>
      <c r="J102" s="209">
        <v>5446</v>
      </c>
      <c r="K102" s="208">
        <v>5621</v>
      </c>
      <c r="L102" s="209">
        <v>5827</v>
      </c>
      <c r="M102" s="212">
        <v>5976</v>
      </c>
      <c r="N102" s="210">
        <f t="shared" si="11"/>
        <v>28091</v>
      </c>
      <c r="O102" s="209">
        <v>394</v>
      </c>
      <c r="P102" s="210">
        <f t="shared" ref="P102:P106" si="14">SUM(H102,N102,O102)</f>
        <v>44353</v>
      </c>
      <c r="R102" s="211">
        <v>234</v>
      </c>
      <c r="S102" s="209">
        <v>703</v>
      </c>
      <c r="T102" s="208">
        <v>671</v>
      </c>
      <c r="U102" s="209">
        <v>713</v>
      </c>
      <c r="V102" s="210">
        <f t="shared" si="12"/>
        <v>2321</v>
      </c>
      <c r="W102" s="211">
        <v>867</v>
      </c>
      <c r="X102" s="209">
        <v>845</v>
      </c>
      <c r="Y102" s="208">
        <v>808</v>
      </c>
      <c r="Z102" s="209">
        <v>806</v>
      </c>
      <c r="AA102" s="212">
        <v>801</v>
      </c>
      <c r="AB102" s="210">
        <f t="shared" si="13"/>
        <v>4127</v>
      </c>
      <c r="AC102" s="209">
        <v>12</v>
      </c>
      <c r="AD102" s="210">
        <f t="shared" ref="AD102:AD111" si="15">SUM(V102,AB102,AC102)</f>
        <v>6460</v>
      </c>
    </row>
    <row r="103" spans="1:30" x14ac:dyDescent="0.2">
      <c r="A103" s="11">
        <v>31</v>
      </c>
      <c r="B103" s="205" t="s">
        <v>291</v>
      </c>
      <c r="C103" s="237" t="s">
        <v>81</v>
      </c>
      <c r="D103" s="214">
        <v>1243</v>
      </c>
      <c r="E103" s="209">
        <v>3703</v>
      </c>
      <c r="F103" s="214">
        <v>3904</v>
      </c>
      <c r="G103" s="209">
        <v>3888</v>
      </c>
      <c r="H103" s="210">
        <f t="shared" si="10"/>
        <v>12738</v>
      </c>
      <c r="I103" s="214">
        <v>4076</v>
      </c>
      <c r="J103" s="209">
        <v>4276</v>
      </c>
      <c r="K103" s="214">
        <v>4390</v>
      </c>
      <c r="L103" s="209">
        <v>4312</v>
      </c>
      <c r="M103" s="214">
        <v>4346</v>
      </c>
      <c r="N103" s="210">
        <f t="shared" si="11"/>
        <v>21400</v>
      </c>
      <c r="O103" s="209">
        <v>292</v>
      </c>
      <c r="P103" s="210">
        <f t="shared" si="14"/>
        <v>34430</v>
      </c>
      <c r="R103" s="211">
        <v>129</v>
      </c>
      <c r="S103" s="209">
        <v>316</v>
      </c>
      <c r="T103" s="208">
        <v>338</v>
      </c>
      <c r="U103" s="209">
        <v>361</v>
      </c>
      <c r="V103" s="210">
        <f t="shared" si="12"/>
        <v>1144</v>
      </c>
      <c r="W103" s="208">
        <v>492</v>
      </c>
      <c r="X103" s="209">
        <v>514</v>
      </c>
      <c r="Y103" s="208">
        <v>546</v>
      </c>
      <c r="Z103" s="209">
        <v>552</v>
      </c>
      <c r="AA103" s="208">
        <v>536</v>
      </c>
      <c r="AB103" s="210">
        <f t="shared" si="13"/>
        <v>2640</v>
      </c>
      <c r="AC103" s="209">
        <v>0</v>
      </c>
      <c r="AD103" s="210">
        <f t="shared" si="15"/>
        <v>3784</v>
      </c>
    </row>
    <row r="104" spans="1:30" x14ac:dyDescent="0.2">
      <c r="A104" s="238">
        <v>33</v>
      </c>
      <c r="B104" s="205" t="s">
        <v>292</v>
      </c>
      <c r="C104" s="237" t="s">
        <v>53</v>
      </c>
      <c r="D104" s="214">
        <v>114</v>
      </c>
      <c r="E104" s="209">
        <v>4216</v>
      </c>
      <c r="F104" s="214">
        <v>5049</v>
      </c>
      <c r="G104" s="209">
        <v>5174</v>
      </c>
      <c r="H104" s="210">
        <f t="shared" si="10"/>
        <v>14553</v>
      </c>
      <c r="I104" s="214">
        <v>5148</v>
      </c>
      <c r="J104" s="209">
        <v>5249</v>
      </c>
      <c r="K104" s="214">
        <v>5306</v>
      </c>
      <c r="L104" s="209">
        <v>5177</v>
      </c>
      <c r="M104" s="214">
        <v>5208</v>
      </c>
      <c r="N104" s="210">
        <f t="shared" si="11"/>
        <v>26088</v>
      </c>
      <c r="O104" s="211">
        <v>482</v>
      </c>
      <c r="P104" s="210">
        <f t="shared" si="14"/>
        <v>41123</v>
      </c>
      <c r="R104" s="211">
        <v>28</v>
      </c>
      <c r="S104" s="209">
        <v>301</v>
      </c>
      <c r="T104" s="208">
        <v>277</v>
      </c>
      <c r="U104" s="209">
        <v>277</v>
      </c>
      <c r="V104" s="210">
        <f t="shared" si="12"/>
        <v>883</v>
      </c>
      <c r="W104" s="208">
        <v>399</v>
      </c>
      <c r="X104" s="209">
        <v>439</v>
      </c>
      <c r="Y104" s="208">
        <v>395</v>
      </c>
      <c r="Z104" s="209">
        <v>411</v>
      </c>
      <c r="AA104" s="208">
        <v>419</v>
      </c>
      <c r="AB104" s="210">
        <f t="shared" si="13"/>
        <v>2063</v>
      </c>
      <c r="AC104" s="211">
        <v>0</v>
      </c>
      <c r="AD104" s="210">
        <f t="shared" si="15"/>
        <v>2946</v>
      </c>
    </row>
    <row r="105" spans="1:30" x14ac:dyDescent="0.2">
      <c r="A105" s="11">
        <v>28</v>
      </c>
      <c r="B105" s="205" t="s">
        <v>293</v>
      </c>
      <c r="C105" s="237" t="s">
        <v>45</v>
      </c>
      <c r="D105" s="214">
        <v>1779</v>
      </c>
      <c r="E105" s="209">
        <v>12394</v>
      </c>
      <c r="F105" s="214">
        <v>12985</v>
      </c>
      <c r="G105" s="209">
        <v>13027</v>
      </c>
      <c r="H105" s="210">
        <f t="shared" si="10"/>
        <v>40185</v>
      </c>
      <c r="I105" s="214">
        <v>13275</v>
      </c>
      <c r="J105" s="209">
        <v>13319</v>
      </c>
      <c r="K105" s="214">
        <v>14003</v>
      </c>
      <c r="L105" s="209">
        <v>13688</v>
      </c>
      <c r="M105" s="214">
        <v>13458</v>
      </c>
      <c r="N105" s="210">
        <f t="shared" si="11"/>
        <v>67743</v>
      </c>
      <c r="O105" s="209">
        <v>1145</v>
      </c>
      <c r="P105" s="210">
        <f t="shared" si="14"/>
        <v>109073</v>
      </c>
      <c r="R105" s="211">
        <v>19</v>
      </c>
      <c r="S105" s="209">
        <v>1115</v>
      </c>
      <c r="T105" s="208">
        <v>1151</v>
      </c>
      <c r="U105" s="209">
        <v>1126</v>
      </c>
      <c r="V105" s="210">
        <f t="shared" si="12"/>
        <v>3411</v>
      </c>
      <c r="W105" s="208">
        <v>1180</v>
      </c>
      <c r="X105" s="209">
        <v>1247</v>
      </c>
      <c r="Y105" s="208">
        <v>1248</v>
      </c>
      <c r="Z105" s="209">
        <v>1231</v>
      </c>
      <c r="AA105" s="208">
        <v>1251</v>
      </c>
      <c r="AB105" s="210">
        <f t="shared" si="13"/>
        <v>6157</v>
      </c>
      <c r="AC105" s="209">
        <v>17</v>
      </c>
      <c r="AD105" s="210">
        <f t="shared" si="15"/>
        <v>9585</v>
      </c>
    </row>
    <row r="106" spans="1:30" x14ac:dyDescent="0.2">
      <c r="A106" s="11">
        <v>43</v>
      </c>
      <c r="B106" s="205" t="s">
        <v>294</v>
      </c>
      <c r="C106" s="237" t="s">
        <v>295</v>
      </c>
      <c r="D106" s="209">
        <v>182</v>
      </c>
      <c r="E106" s="209">
        <v>3581</v>
      </c>
      <c r="F106" s="209">
        <v>6063</v>
      </c>
      <c r="G106" s="209">
        <v>6610</v>
      </c>
      <c r="H106" s="210">
        <f t="shared" si="10"/>
        <v>16436</v>
      </c>
      <c r="I106" s="209">
        <v>7029</v>
      </c>
      <c r="J106" s="209">
        <v>7442</v>
      </c>
      <c r="K106" s="209">
        <v>7370</v>
      </c>
      <c r="L106" s="209">
        <v>7080</v>
      </c>
      <c r="M106" s="209">
        <v>6950</v>
      </c>
      <c r="N106" s="210">
        <f t="shared" si="11"/>
        <v>35871</v>
      </c>
      <c r="O106" s="209">
        <v>260</v>
      </c>
      <c r="P106" s="210">
        <f t="shared" si="14"/>
        <v>52567</v>
      </c>
      <c r="R106" s="209">
        <v>116</v>
      </c>
      <c r="S106" s="209">
        <v>381</v>
      </c>
      <c r="T106" s="209">
        <v>368</v>
      </c>
      <c r="U106" s="209">
        <v>349</v>
      </c>
      <c r="V106" s="210">
        <f t="shared" si="12"/>
        <v>1214</v>
      </c>
      <c r="W106" s="209">
        <v>369</v>
      </c>
      <c r="X106" s="209">
        <v>332</v>
      </c>
      <c r="Y106" s="209">
        <v>295</v>
      </c>
      <c r="Z106" s="209">
        <v>287</v>
      </c>
      <c r="AA106" s="209">
        <v>282</v>
      </c>
      <c r="AB106" s="210">
        <f t="shared" si="13"/>
        <v>1565</v>
      </c>
      <c r="AC106" s="209">
        <v>0</v>
      </c>
      <c r="AD106" s="210">
        <f t="shared" si="15"/>
        <v>2779</v>
      </c>
    </row>
    <row r="107" spans="1:30" s="219" customFormat="1" x14ac:dyDescent="0.2">
      <c r="A107" s="234" t="s">
        <v>110</v>
      </c>
      <c r="B107" s="235"/>
      <c r="C107" s="236"/>
      <c r="D107" s="239">
        <f>SUM(D6:D101)</f>
        <v>71911</v>
      </c>
      <c r="E107" s="239">
        <f t="shared" ref="E107:N107" si="16">SUM(E6:E101)</f>
        <v>661713</v>
      </c>
      <c r="F107" s="239">
        <f t="shared" si="16"/>
        <v>685482</v>
      </c>
      <c r="G107" s="239">
        <f t="shared" si="16"/>
        <v>697922</v>
      </c>
      <c r="H107" s="239">
        <f t="shared" si="16"/>
        <v>2117028</v>
      </c>
      <c r="I107" s="239">
        <f t="shared" si="16"/>
        <v>700249</v>
      </c>
      <c r="J107" s="239">
        <f>SUM(J6:J101)</f>
        <v>689640</v>
      </c>
      <c r="K107" s="239">
        <f t="shared" si="16"/>
        <v>690146</v>
      </c>
      <c r="L107" s="239">
        <f t="shared" si="16"/>
        <v>675471</v>
      </c>
      <c r="M107" s="239">
        <f t="shared" si="16"/>
        <v>675092</v>
      </c>
      <c r="N107" s="239">
        <f t="shared" si="16"/>
        <v>3430598</v>
      </c>
      <c r="O107" s="239">
        <f>SUM(O6:O101)</f>
        <v>43633</v>
      </c>
      <c r="P107" s="239">
        <f>SUM(P6:P101)</f>
        <v>5591259</v>
      </c>
      <c r="R107" s="239">
        <f>SUM(R6:R101)</f>
        <v>19867</v>
      </c>
      <c r="S107" s="239">
        <f t="shared" ref="S107:AA107" si="17">SUM(S6:S101)</f>
        <v>95093</v>
      </c>
      <c r="T107" s="239">
        <f t="shared" si="17"/>
        <v>98514</v>
      </c>
      <c r="U107" s="239">
        <f t="shared" si="17"/>
        <v>100199</v>
      </c>
      <c r="V107" s="239">
        <f t="shared" si="12"/>
        <v>313673</v>
      </c>
      <c r="W107" s="239">
        <f t="shared" si="17"/>
        <v>113646</v>
      </c>
      <c r="X107" s="239">
        <f t="shared" si="17"/>
        <v>115390</v>
      </c>
      <c r="Y107" s="239">
        <f t="shared" si="17"/>
        <v>118380</v>
      </c>
      <c r="Z107" s="239">
        <f t="shared" si="17"/>
        <v>119951</v>
      </c>
      <c r="AA107" s="239">
        <f t="shared" si="17"/>
        <v>123818</v>
      </c>
      <c r="AB107" s="239">
        <f t="shared" si="13"/>
        <v>591185</v>
      </c>
      <c r="AC107" s="239">
        <f>SUM(AC6:AC101)</f>
        <v>3207</v>
      </c>
      <c r="AD107" s="239">
        <f t="shared" si="15"/>
        <v>908065</v>
      </c>
    </row>
    <row r="108" spans="1:30" x14ac:dyDescent="0.2">
      <c r="A108" s="13" t="s">
        <v>296</v>
      </c>
      <c r="B108" s="14"/>
      <c r="C108" s="15"/>
      <c r="D108" s="213">
        <f>SUM(D102:D105)</f>
        <v>4070</v>
      </c>
      <c r="E108" s="213">
        <f t="shared" ref="E108:N108" si="18">SUM(E102:E105)</f>
        <v>25062</v>
      </c>
      <c r="F108" s="213">
        <f t="shared" si="18"/>
        <v>26947</v>
      </c>
      <c r="G108" s="213">
        <f t="shared" si="18"/>
        <v>27265</v>
      </c>
      <c r="H108" s="213">
        <f t="shared" si="18"/>
        <v>83344</v>
      </c>
      <c r="I108" s="213">
        <f t="shared" si="18"/>
        <v>27720</v>
      </c>
      <c r="J108" s="213">
        <f t="shared" si="18"/>
        <v>28290</v>
      </c>
      <c r="K108" s="213">
        <f t="shared" si="18"/>
        <v>29320</v>
      </c>
      <c r="L108" s="213">
        <f t="shared" si="18"/>
        <v>29004</v>
      </c>
      <c r="M108" s="213">
        <f>SUM(M102:M105)</f>
        <v>28988</v>
      </c>
      <c r="N108" s="213">
        <f t="shared" si="18"/>
        <v>143322</v>
      </c>
      <c r="O108" s="213">
        <f>SUM(O102:O105)</f>
        <v>2313</v>
      </c>
      <c r="P108" s="213">
        <f>SUM(P102:P105)</f>
        <v>228979</v>
      </c>
      <c r="R108" s="213">
        <f>SUM(R102:R105)</f>
        <v>410</v>
      </c>
      <c r="S108" s="213">
        <f t="shared" ref="S108:AC108" si="19">SUM(S102:S105)</f>
        <v>2435</v>
      </c>
      <c r="T108" s="213">
        <f t="shared" si="19"/>
        <v>2437</v>
      </c>
      <c r="U108" s="213">
        <f t="shared" si="19"/>
        <v>2477</v>
      </c>
      <c r="V108" s="213">
        <f t="shared" si="12"/>
        <v>7759</v>
      </c>
      <c r="W108" s="213">
        <f t="shared" si="19"/>
        <v>2938</v>
      </c>
      <c r="X108" s="213">
        <f t="shared" si="19"/>
        <v>3045</v>
      </c>
      <c r="Y108" s="213">
        <f t="shared" si="19"/>
        <v>2997</v>
      </c>
      <c r="Z108" s="213">
        <f t="shared" si="19"/>
        <v>3000</v>
      </c>
      <c r="AA108" s="213">
        <f t="shared" si="19"/>
        <v>3007</v>
      </c>
      <c r="AB108" s="213">
        <f t="shared" si="13"/>
        <v>14987</v>
      </c>
      <c r="AC108" s="213">
        <f t="shared" si="19"/>
        <v>29</v>
      </c>
      <c r="AD108" s="213">
        <f t="shared" si="15"/>
        <v>22775</v>
      </c>
    </row>
    <row r="109" spans="1:30" x14ac:dyDescent="0.2">
      <c r="A109" s="13" t="s">
        <v>378</v>
      </c>
      <c r="B109" s="14"/>
      <c r="C109" s="15"/>
      <c r="D109" s="213">
        <f>SUM(D107:D108)</f>
        <v>75981</v>
      </c>
      <c r="E109" s="213">
        <f t="shared" ref="E109:N109" si="20">SUM(E107:E108)</f>
        <v>686775</v>
      </c>
      <c r="F109" s="213">
        <f t="shared" si="20"/>
        <v>712429</v>
      </c>
      <c r="G109" s="213">
        <f t="shared" si="20"/>
        <v>725187</v>
      </c>
      <c r="H109" s="213">
        <f t="shared" si="20"/>
        <v>2200372</v>
      </c>
      <c r="I109" s="213">
        <f t="shared" si="20"/>
        <v>727969</v>
      </c>
      <c r="J109" s="213">
        <f t="shared" si="20"/>
        <v>717930</v>
      </c>
      <c r="K109" s="213">
        <f t="shared" si="20"/>
        <v>719466</v>
      </c>
      <c r="L109" s="213">
        <f t="shared" si="20"/>
        <v>704475</v>
      </c>
      <c r="M109" s="213">
        <f t="shared" si="20"/>
        <v>704080</v>
      </c>
      <c r="N109" s="213">
        <f t="shared" si="20"/>
        <v>3573920</v>
      </c>
      <c r="O109" s="213">
        <f>SUM(O107:O108)</f>
        <v>45946</v>
      </c>
      <c r="P109" s="213">
        <f>SUM(P6:P105)</f>
        <v>5820238</v>
      </c>
      <c r="R109" s="213">
        <f t="shared" ref="R109:AC109" si="21">SUM(R6:R105)</f>
        <v>20277</v>
      </c>
      <c r="S109" s="213">
        <f t="shared" si="21"/>
        <v>97528</v>
      </c>
      <c r="T109" s="213">
        <f t="shared" si="21"/>
        <v>100951</v>
      </c>
      <c r="U109" s="213">
        <f t="shared" si="21"/>
        <v>102676</v>
      </c>
      <c r="V109" s="213">
        <f t="shared" si="12"/>
        <v>321432</v>
      </c>
      <c r="W109" s="213">
        <f t="shared" si="21"/>
        <v>116584</v>
      </c>
      <c r="X109" s="213">
        <f t="shared" si="21"/>
        <v>118435</v>
      </c>
      <c r="Y109" s="213">
        <f t="shared" si="21"/>
        <v>121377</v>
      </c>
      <c r="Z109" s="213">
        <f t="shared" si="21"/>
        <v>122951</v>
      </c>
      <c r="AA109" s="213">
        <f t="shared" si="21"/>
        <v>126825</v>
      </c>
      <c r="AB109" s="213">
        <f t="shared" si="13"/>
        <v>606172</v>
      </c>
      <c r="AC109" s="213">
        <f t="shared" si="21"/>
        <v>3236</v>
      </c>
      <c r="AD109" s="213">
        <f t="shared" si="15"/>
        <v>930840</v>
      </c>
    </row>
    <row r="110" spans="1:30" x14ac:dyDescent="0.2">
      <c r="A110" s="13" t="s">
        <v>379</v>
      </c>
      <c r="B110" s="14"/>
      <c r="C110" s="15"/>
      <c r="D110" s="213">
        <f>D106+D108</f>
        <v>4252</v>
      </c>
      <c r="E110" s="213">
        <f t="shared" ref="E110:P110" si="22">E106+E108</f>
        <v>28643</v>
      </c>
      <c r="F110" s="213">
        <f t="shared" si="22"/>
        <v>33010</v>
      </c>
      <c r="G110" s="213">
        <f t="shared" si="22"/>
        <v>33875</v>
      </c>
      <c r="H110" s="213">
        <f t="shared" si="22"/>
        <v>99780</v>
      </c>
      <c r="I110" s="213">
        <f t="shared" si="22"/>
        <v>34749</v>
      </c>
      <c r="J110" s="213">
        <f t="shared" si="22"/>
        <v>35732</v>
      </c>
      <c r="K110" s="213">
        <f t="shared" si="22"/>
        <v>36690</v>
      </c>
      <c r="L110" s="213">
        <f t="shared" si="22"/>
        <v>36084</v>
      </c>
      <c r="M110" s="213">
        <f t="shared" si="22"/>
        <v>35938</v>
      </c>
      <c r="N110" s="213">
        <f t="shared" si="22"/>
        <v>179193</v>
      </c>
      <c r="O110" s="213">
        <f t="shared" si="22"/>
        <v>2573</v>
      </c>
      <c r="P110" s="213">
        <f t="shared" si="22"/>
        <v>281546</v>
      </c>
      <c r="R110" s="213">
        <f>R108+R106</f>
        <v>526</v>
      </c>
      <c r="S110" s="213">
        <f t="shared" ref="S110:AC110" si="23">S108+S106</f>
        <v>2816</v>
      </c>
      <c r="T110" s="213">
        <f t="shared" si="23"/>
        <v>2805</v>
      </c>
      <c r="U110" s="213">
        <f t="shared" si="23"/>
        <v>2826</v>
      </c>
      <c r="V110" s="213">
        <f t="shared" si="12"/>
        <v>8973</v>
      </c>
      <c r="W110" s="213">
        <f t="shared" si="23"/>
        <v>3307</v>
      </c>
      <c r="X110" s="213">
        <f t="shared" si="23"/>
        <v>3377</v>
      </c>
      <c r="Y110" s="213">
        <f t="shared" si="23"/>
        <v>3292</v>
      </c>
      <c r="Z110" s="213">
        <f t="shared" si="23"/>
        <v>3287</v>
      </c>
      <c r="AA110" s="213">
        <f t="shared" si="23"/>
        <v>3289</v>
      </c>
      <c r="AB110" s="213">
        <f t="shared" si="13"/>
        <v>16552</v>
      </c>
      <c r="AC110" s="213">
        <f t="shared" si="23"/>
        <v>29</v>
      </c>
      <c r="AD110" s="213">
        <f t="shared" si="15"/>
        <v>25554</v>
      </c>
    </row>
    <row r="111" spans="1:30" s="219" customFormat="1" x14ac:dyDescent="0.2">
      <c r="A111" s="215" t="s">
        <v>380</v>
      </c>
      <c r="B111" s="216"/>
      <c r="C111" s="217"/>
      <c r="D111" s="218">
        <f>D107+D110</f>
        <v>76163</v>
      </c>
      <c r="E111" s="218">
        <f t="shared" ref="E111:P111" si="24">E107+E110</f>
        <v>690356</v>
      </c>
      <c r="F111" s="218">
        <f t="shared" si="24"/>
        <v>718492</v>
      </c>
      <c r="G111" s="218">
        <f t="shared" si="24"/>
        <v>731797</v>
      </c>
      <c r="H111" s="218">
        <f t="shared" si="24"/>
        <v>2216808</v>
      </c>
      <c r="I111" s="218">
        <f t="shared" si="24"/>
        <v>734998</v>
      </c>
      <c r="J111" s="218">
        <f t="shared" si="24"/>
        <v>725372</v>
      </c>
      <c r="K111" s="218">
        <f t="shared" si="24"/>
        <v>726836</v>
      </c>
      <c r="L111" s="218">
        <f t="shared" si="24"/>
        <v>711555</v>
      </c>
      <c r="M111" s="218">
        <f t="shared" si="24"/>
        <v>711030</v>
      </c>
      <c r="N111" s="218">
        <f t="shared" si="24"/>
        <v>3609791</v>
      </c>
      <c r="O111" s="218">
        <f t="shared" si="24"/>
        <v>46206</v>
      </c>
      <c r="P111" s="218">
        <f t="shared" si="24"/>
        <v>5872805</v>
      </c>
      <c r="R111" s="218">
        <f>R110+R107</f>
        <v>20393</v>
      </c>
      <c r="S111" s="218">
        <f t="shared" ref="S111:AC111" si="25">S110+S107</f>
        <v>97909</v>
      </c>
      <c r="T111" s="218">
        <f t="shared" si="25"/>
        <v>101319</v>
      </c>
      <c r="U111" s="218">
        <f t="shared" si="25"/>
        <v>103025</v>
      </c>
      <c r="V111" s="218">
        <f t="shared" si="12"/>
        <v>322646</v>
      </c>
      <c r="W111" s="218">
        <f t="shared" si="25"/>
        <v>116953</v>
      </c>
      <c r="X111" s="218">
        <f t="shared" si="25"/>
        <v>118767</v>
      </c>
      <c r="Y111" s="218">
        <f t="shared" si="25"/>
        <v>121672</v>
      </c>
      <c r="Z111" s="218">
        <f t="shared" si="25"/>
        <v>123238</v>
      </c>
      <c r="AA111" s="218">
        <f t="shared" si="25"/>
        <v>127107</v>
      </c>
      <c r="AB111" s="218">
        <f t="shared" si="13"/>
        <v>607737</v>
      </c>
      <c r="AC111" s="218">
        <f t="shared" si="25"/>
        <v>3236</v>
      </c>
      <c r="AD111" s="218">
        <f t="shared" si="15"/>
        <v>933619</v>
      </c>
    </row>
    <row r="112" spans="1:30" x14ac:dyDescent="0.2">
      <c r="A112" s="16" t="s">
        <v>330</v>
      </c>
    </row>
    <row r="113" spans="1:1" x14ac:dyDescent="0.2">
      <c r="A113" s="203" t="s">
        <v>331</v>
      </c>
    </row>
  </sheetData>
  <mergeCells count="26">
    <mergeCell ref="D2:P2"/>
    <mergeCell ref="P3:P5"/>
    <mergeCell ref="D4:G4"/>
    <mergeCell ref="H4:H5"/>
    <mergeCell ref="I4:I5"/>
    <mergeCell ref="J4:J5"/>
    <mergeCell ref="K4:K5"/>
    <mergeCell ref="L4:L5"/>
    <mergeCell ref="M4:M5"/>
    <mergeCell ref="N4:N5"/>
    <mergeCell ref="D3:H3"/>
    <mergeCell ref="I3:N3"/>
    <mergeCell ref="O3:O5"/>
    <mergeCell ref="Z4:Z5"/>
    <mergeCell ref="AA4:AA5"/>
    <mergeCell ref="AB4:AB5"/>
    <mergeCell ref="R2:AD2"/>
    <mergeCell ref="AC3:AC5"/>
    <mergeCell ref="AD3:AD5"/>
    <mergeCell ref="R3:V3"/>
    <mergeCell ref="W3:AB3"/>
    <mergeCell ref="R4:U4"/>
    <mergeCell ref="V4:V5"/>
    <mergeCell ref="W4:W5"/>
    <mergeCell ref="X4:X5"/>
    <mergeCell ref="Y4:Y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N44" sqref="N44"/>
    </sheetView>
  </sheetViews>
  <sheetFormatPr baseColWidth="10" defaultRowHeight="11.25" x14ac:dyDescent="0.2"/>
  <cols>
    <col min="1" max="1" width="21.7109375" style="138" customWidth="1"/>
    <col min="2" max="11" width="7.7109375" style="138" customWidth="1"/>
    <col min="12" max="16384" width="11.42578125" style="138"/>
  </cols>
  <sheetData>
    <row r="1" spans="1:11" ht="12" thickBot="1" x14ac:dyDescent="0.25">
      <c r="A1" s="136" t="s">
        <v>351</v>
      </c>
      <c r="B1" s="137"/>
      <c r="C1" s="137"/>
      <c r="D1" s="137"/>
      <c r="E1" s="137"/>
      <c r="F1" s="137"/>
      <c r="G1" s="137"/>
      <c r="H1" s="137"/>
      <c r="I1" s="137"/>
      <c r="J1" s="137"/>
      <c r="K1" s="137"/>
    </row>
    <row r="2" spans="1:11" ht="12" thickTop="1" x14ac:dyDescent="0.2">
      <c r="A2" s="328" t="s">
        <v>298</v>
      </c>
      <c r="B2" s="330" t="s">
        <v>96</v>
      </c>
      <c r="C2" s="330"/>
      <c r="D2" s="330"/>
      <c r="E2" s="330"/>
      <c r="F2" s="331"/>
      <c r="G2" s="332" t="s">
        <v>97</v>
      </c>
      <c r="H2" s="333"/>
      <c r="I2" s="333"/>
      <c r="J2" s="333"/>
      <c r="K2" s="333"/>
    </row>
    <row r="3" spans="1:11" x14ac:dyDescent="0.2">
      <c r="A3" s="329"/>
      <c r="B3" s="139" t="s">
        <v>8</v>
      </c>
      <c r="C3" s="139" t="s">
        <v>9</v>
      </c>
      <c r="D3" s="139" t="s">
        <v>10</v>
      </c>
      <c r="E3" s="139" t="s">
        <v>11</v>
      </c>
      <c r="F3" s="145" t="s">
        <v>12</v>
      </c>
      <c r="G3" s="147" t="s">
        <v>8</v>
      </c>
      <c r="H3" s="139" t="s">
        <v>9</v>
      </c>
      <c r="I3" s="139" t="s">
        <v>10</v>
      </c>
      <c r="J3" s="145" t="s">
        <v>11</v>
      </c>
      <c r="K3" s="139" t="s">
        <v>12</v>
      </c>
    </row>
    <row r="4" spans="1:11" x14ac:dyDescent="0.2">
      <c r="A4" s="17" t="s">
        <v>299</v>
      </c>
      <c r="B4" s="140">
        <v>3.2330000000000001</v>
      </c>
      <c r="C4" s="140">
        <v>2.2829999999999999</v>
      </c>
      <c r="D4" s="140">
        <v>1.1259999999999999</v>
      </c>
      <c r="E4" s="140">
        <v>0.72899999999999998</v>
      </c>
      <c r="F4" s="146">
        <v>0.71099999999999997</v>
      </c>
      <c r="G4" s="148">
        <v>1.9450000000000001</v>
      </c>
      <c r="H4" s="141">
        <v>1.2829999999999999</v>
      </c>
      <c r="I4" s="141">
        <v>0.59199999999999997</v>
      </c>
      <c r="J4" s="19">
        <v>0.26400000000000001</v>
      </c>
      <c r="K4" s="140">
        <v>0.36899999999999999</v>
      </c>
    </row>
    <row r="5" spans="1:11" x14ac:dyDescent="0.2">
      <c r="A5" s="18" t="s">
        <v>300</v>
      </c>
      <c r="B5" s="141">
        <v>1.2949999999999999</v>
      </c>
      <c r="C5" s="141">
        <v>1.3049999999999999</v>
      </c>
      <c r="D5" s="141">
        <v>0.34100000000000003</v>
      </c>
      <c r="E5" s="141">
        <v>0.124</v>
      </c>
      <c r="F5" s="19">
        <v>0.34499999999999997</v>
      </c>
      <c r="G5" s="148">
        <v>0.69599999999999995</v>
      </c>
      <c r="H5" s="141">
        <v>0.56100000000000005</v>
      </c>
      <c r="I5" s="141">
        <v>0.26100000000000001</v>
      </c>
      <c r="J5" s="19">
        <v>5.8999999999999997E-2</v>
      </c>
      <c r="K5" s="141">
        <v>0.14599999999999999</v>
      </c>
    </row>
    <row r="6" spans="1:11" x14ac:dyDescent="0.2">
      <c r="A6" s="18" t="s">
        <v>301</v>
      </c>
      <c r="B6" s="141">
        <v>1.95</v>
      </c>
      <c r="C6" s="141">
        <v>2.1110000000000002</v>
      </c>
      <c r="D6" s="141">
        <v>0.503</v>
      </c>
      <c r="E6" s="141">
        <v>0.375</v>
      </c>
      <c r="F6" s="19">
        <v>0.58399999999999996</v>
      </c>
      <c r="G6" s="148">
        <v>1.337</v>
      </c>
      <c r="H6" s="141">
        <v>0.98</v>
      </c>
      <c r="I6" s="141">
        <v>0.50700000000000001</v>
      </c>
      <c r="J6" s="19">
        <v>0.182</v>
      </c>
      <c r="K6" s="141">
        <v>0.219</v>
      </c>
    </row>
    <row r="7" spans="1:11" x14ac:dyDescent="0.2">
      <c r="A7" s="18" t="s">
        <v>302</v>
      </c>
      <c r="B7" s="141">
        <v>1.367</v>
      </c>
      <c r="C7" s="141">
        <v>1.95</v>
      </c>
      <c r="D7" s="141">
        <v>0.34699999999999998</v>
      </c>
      <c r="E7" s="141">
        <v>0.184</v>
      </c>
      <c r="F7" s="19">
        <v>0.81499999999999995</v>
      </c>
      <c r="G7" s="148">
        <v>0.72599999999999998</v>
      </c>
      <c r="H7" s="141">
        <v>0.80700000000000005</v>
      </c>
      <c r="I7" s="141">
        <v>0.38500000000000001</v>
      </c>
      <c r="J7" s="19">
        <v>0.127</v>
      </c>
      <c r="K7" s="141">
        <v>0.34899999999999998</v>
      </c>
    </row>
    <row r="8" spans="1:11" x14ac:dyDescent="0.2">
      <c r="A8" s="18" t="s">
        <v>303</v>
      </c>
      <c r="B8" s="141">
        <v>1.222</v>
      </c>
      <c r="C8" s="141">
        <v>1.3460000000000001</v>
      </c>
      <c r="D8" s="141">
        <v>0.53400000000000003</v>
      </c>
      <c r="E8" s="141">
        <v>0.315</v>
      </c>
      <c r="F8" s="19">
        <v>0.48199999999999998</v>
      </c>
      <c r="G8" s="148">
        <v>0.60499999999999998</v>
      </c>
      <c r="H8" s="141">
        <v>0.57199999999999995</v>
      </c>
      <c r="I8" s="141">
        <v>0.45</v>
      </c>
      <c r="J8" s="19">
        <v>5.8000000000000003E-2</v>
      </c>
      <c r="K8" s="141">
        <v>0.14399999999999999</v>
      </c>
    </row>
    <row r="9" spans="1:11" x14ac:dyDescent="0.2">
      <c r="A9" s="18" t="s">
        <v>304</v>
      </c>
      <c r="B9" s="141">
        <v>2.7</v>
      </c>
      <c r="C9" s="141">
        <v>1.998</v>
      </c>
      <c r="D9" s="141">
        <v>0.998</v>
      </c>
      <c r="E9" s="141">
        <v>0.53800000000000003</v>
      </c>
      <c r="F9" s="19">
        <v>0.48799999999999999</v>
      </c>
      <c r="G9" s="148">
        <v>1.3859999999999999</v>
      </c>
      <c r="H9" s="141">
        <v>0.84099999999999997</v>
      </c>
      <c r="I9" s="141">
        <v>0.52700000000000002</v>
      </c>
      <c r="J9" s="19">
        <v>0.129</v>
      </c>
      <c r="K9" s="141">
        <v>0.218</v>
      </c>
    </row>
    <row r="10" spans="1:11" x14ac:dyDescent="0.2">
      <c r="A10" s="18" t="s">
        <v>305</v>
      </c>
      <c r="B10" s="141">
        <v>4.7510000000000003</v>
      </c>
      <c r="C10" s="141">
        <v>2.8050000000000002</v>
      </c>
      <c r="D10" s="141">
        <v>1.2889999999999999</v>
      </c>
      <c r="E10" s="141">
        <v>0.90700000000000003</v>
      </c>
      <c r="F10" s="19">
        <v>0.70499999999999996</v>
      </c>
      <c r="G10" s="148">
        <v>2.605</v>
      </c>
      <c r="H10" s="141">
        <v>1.9530000000000001</v>
      </c>
      <c r="I10" s="141">
        <v>0.95599999999999996</v>
      </c>
      <c r="J10" s="19">
        <v>0.46800000000000003</v>
      </c>
      <c r="K10" s="141">
        <v>0.53400000000000003</v>
      </c>
    </row>
    <row r="11" spans="1:11" x14ac:dyDescent="0.2">
      <c r="A11" s="18" t="s">
        <v>306</v>
      </c>
      <c r="B11" s="141">
        <v>2.327</v>
      </c>
      <c r="C11" s="141">
        <v>1.8069999999999999</v>
      </c>
      <c r="D11" s="141">
        <v>1.0029999999999999</v>
      </c>
      <c r="E11" s="141">
        <v>0.58699999999999997</v>
      </c>
      <c r="F11" s="19">
        <v>0.61499999999999999</v>
      </c>
      <c r="G11" s="148">
        <v>1.327</v>
      </c>
      <c r="H11" s="141">
        <v>0.81399999999999995</v>
      </c>
      <c r="I11" s="141">
        <v>0.41499999999999998</v>
      </c>
      <c r="J11" s="19">
        <v>0.215</v>
      </c>
      <c r="K11" s="141">
        <v>0.28199999999999997</v>
      </c>
    </row>
    <row r="12" spans="1:11" x14ac:dyDescent="0.2">
      <c r="A12" s="18" t="s">
        <v>307</v>
      </c>
      <c r="B12" s="141">
        <v>2.0110000000000001</v>
      </c>
      <c r="C12" s="141">
        <v>1.7529999999999999</v>
      </c>
      <c r="D12" s="141">
        <v>0.69</v>
      </c>
      <c r="E12" s="141">
        <v>0.38200000000000001</v>
      </c>
      <c r="F12" s="19">
        <v>0.52800000000000002</v>
      </c>
      <c r="G12" s="148">
        <v>1.728</v>
      </c>
      <c r="H12" s="141">
        <v>1.5009999999999999</v>
      </c>
      <c r="I12" s="141">
        <v>0.77</v>
      </c>
      <c r="J12" s="19">
        <v>0.29699999999999999</v>
      </c>
      <c r="K12" s="141">
        <v>0.34599999999999997</v>
      </c>
    </row>
    <row r="13" spans="1:11" x14ac:dyDescent="0.2">
      <c r="A13" s="18" t="s">
        <v>308</v>
      </c>
      <c r="B13" s="141">
        <v>1.417</v>
      </c>
      <c r="C13" s="141">
        <v>1.2629999999999999</v>
      </c>
      <c r="D13" s="141">
        <v>0.57899999999999996</v>
      </c>
      <c r="E13" s="141">
        <v>0.35499999999999998</v>
      </c>
      <c r="F13" s="19">
        <v>0.33100000000000002</v>
      </c>
      <c r="G13" s="148">
        <v>0.60199999999999998</v>
      </c>
      <c r="H13" s="141">
        <v>0.502</v>
      </c>
      <c r="I13" s="141">
        <v>0.223</v>
      </c>
      <c r="J13" s="19">
        <v>0.111</v>
      </c>
      <c r="K13" s="141">
        <v>0.189</v>
      </c>
    </row>
    <row r="14" spans="1:11" x14ac:dyDescent="0.2">
      <c r="A14" s="18" t="s">
        <v>309</v>
      </c>
      <c r="B14" s="141">
        <v>2.6379999999999999</v>
      </c>
      <c r="C14" s="141">
        <v>1.7609999999999999</v>
      </c>
      <c r="D14" s="141">
        <v>0.66800000000000004</v>
      </c>
      <c r="E14" s="141">
        <v>0.435</v>
      </c>
      <c r="F14" s="19">
        <v>0.624</v>
      </c>
      <c r="G14" s="148">
        <v>1.954</v>
      </c>
      <c r="H14" s="141">
        <v>1.0429999999999999</v>
      </c>
      <c r="I14" s="141">
        <v>0.55000000000000004</v>
      </c>
      <c r="J14" s="19">
        <v>0.152</v>
      </c>
      <c r="K14" s="141">
        <v>0.29699999999999999</v>
      </c>
    </row>
    <row r="15" spans="1:11" x14ac:dyDescent="0.2">
      <c r="A15" s="18" t="s">
        <v>310</v>
      </c>
      <c r="B15" s="141">
        <v>1.9950000000000001</v>
      </c>
      <c r="C15" s="141">
        <v>1.2370000000000001</v>
      </c>
      <c r="D15" s="141">
        <v>0.4</v>
      </c>
      <c r="E15" s="141">
        <v>0.28199999999999997</v>
      </c>
      <c r="F15" s="19">
        <v>0.46300000000000002</v>
      </c>
      <c r="G15" s="148">
        <v>1.284</v>
      </c>
      <c r="H15" s="141">
        <v>0.80900000000000005</v>
      </c>
      <c r="I15" s="141">
        <v>0.42899999999999999</v>
      </c>
      <c r="J15" s="19">
        <v>0.159</v>
      </c>
      <c r="K15" s="141">
        <v>0.35899999999999999</v>
      </c>
    </row>
    <row r="16" spans="1:11" x14ac:dyDescent="0.2">
      <c r="A16" s="18" t="s">
        <v>311</v>
      </c>
      <c r="B16" s="141">
        <v>2.4319999999999999</v>
      </c>
      <c r="C16" s="141">
        <v>1.627</v>
      </c>
      <c r="D16" s="141">
        <v>0.89800000000000002</v>
      </c>
      <c r="E16" s="141">
        <v>0.622</v>
      </c>
      <c r="F16" s="19">
        <v>0.63900000000000001</v>
      </c>
      <c r="G16" s="148">
        <v>1.3460000000000001</v>
      </c>
      <c r="H16" s="141">
        <v>0.88200000000000001</v>
      </c>
      <c r="I16" s="141">
        <v>0.495</v>
      </c>
      <c r="J16" s="19">
        <v>0.249</v>
      </c>
      <c r="K16" s="141">
        <v>0.24</v>
      </c>
    </row>
    <row r="17" spans="1:11" x14ac:dyDescent="0.2">
      <c r="A17" s="18" t="s">
        <v>312</v>
      </c>
      <c r="B17" s="141">
        <v>1.9890000000000001</v>
      </c>
      <c r="C17" s="141">
        <v>2.032</v>
      </c>
      <c r="D17" s="141">
        <v>0.64300000000000002</v>
      </c>
      <c r="E17" s="141">
        <v>0.34</v>
      </c>
      <c r="F17" s="19">
        <v>0.66500000000000004</v>
      </c>
      <c r="G17" s="148">
        <v>1.4239999999999999</v>
      </c>
      <c r="H17" s="141">
        <v>1.26</v>
      </c>
      <c r="I17" s="141">
        <v>0.57099999999999995</v>
      </c>
      <c r="J17" s="19">
        <v>0.21</v>
      </c>
      <c r="K17" s="141">
        <v>0.39</v>
      </c>
    </row>
    <row r="18" spans="1:11" x14ac:dyDescent="0.2">
      <c r="A18" s="18" t="s">
        <v>313</v>
      </c>
      <c r="B18" s="141">
        <v>1.8029999999999999</v>
      </c>
      <c r="C18" s="141">
        <v>1.5980000000000001</v>
      </c>
      <c r="D18" s="141">
        <v>0.58199999999999996</v>
      </c>
      <c r="E18" s="141">
        <v>0.32800000000000001</v>
      </c>
      <c r="F18" s="19">
        <v>0.50600000000000001</v>
      </c>
      <c r="G18" s="148">
        <v>1.0609999999999999</v>
      </c>
      <c r="H18" s="141">
        <v>0.71299999999999997</v>
      </c>
      <c r="I18" s="141">
        <v>0.375</v>
      </c>
      <c r="J18" s="19">
        <v>0.17</v>
      </c>
      <c r="K18" s="141">
        <v>0.222</v>
      </c>
    </row>
    <row r="19" spans="1:11" x14ac:dyDescent="0.2">
      <c r="A19" s="18" t="s">
        <v>314</v>
      </c>
      <c r="B19" s="141">
        <v>1.9470000000000001</v>
      </c>
      <c r="C19" s="141">
        <v>1.6339999999999999</v>
      </c>
      <c r="D19" s="141">
        <v>0.67</v>
      </c>
      <c r="E19" s="141">
        <v>0.51700000000000002</v>
      </c>
      <c r="F19" s="19">
        <v>0.51600000000000001</v>
      </c>
      <c r="G19" s="148">
        <v>0.88900000000000001</v>
      </c>
      <c r="H19" s="141">
        <v>0.51500000000000001</v>
      </c>
      <c r="I19" s="141">
        <v>0.24299999999999999</v>
      </c>
      <c r="J19" s="19">
        <v>0.09</v>
      </c>
      <c r="K19" s="141">
        <v>0.19900000000000001</v>
      </c>
    </row>
    <row r="20" spans="1:11" x14ac:dyDescent="0.2">
      <c r="A20" s="18" t="s">
        <v>315</v>
      </c>
      <c r="B20" s="141">
        <v>2.149</v>
      </c>
      <c r="C20" s="141">
        <v>1.643</v>
      </c>
      <c r="D20" s="141">
        <v>0.66</v>
      </c>
      <c r="E20" s="141">
        <v>0.35399999999999998</v>
      </c>
      <c r="F20" s="19">
        <v>0.442</v>
      </c>
      <c r="G20" s="148">
        <v>1.345</v>
      </c>
      <c r="H20" s="141">
        <v>0.80600000000000005</v>
      </c>
      <c r="I20" s="141">
        <v>0.39400000000000002</v>
      </c>
      <c r="J20" s="19">
        <v>0.21</v>
      </c>
      <c r="K20" s="141">
        <v>0.24199999999999999</v>
      </c>
    </row>
    <row r="21" spans="1:11" x14ac:dyDescent="0.2">
      <c r="A21" s="18" t="s">
        <v>316</v>
      </c>
      <c r="B21" s="141">
        <v>2.827</v>
      </c>
      <c r="C21" s="141">
        <v>2.2759999999999998</v>
      </c>
      <c r="D21" s="141">
        <v>1.1870000000000001</v>
      </c>
      <c r="E21" s="141">
        <v>0.80900000000000005</v>
      </c>
      <c r="F21" s="19">
        <v>0.72099999999999997</v>
      </c>
      <c r="G21" s="148">
        <v>2.1640000000000001</v>
      </c>
      <c r="H21" s="141">
        <v>1.4850000000000001</v>
      </c>
      <c r="I21" s="141">
        <v>0.70899999999999996</v>
      </c>
      <c r="J21" s="19">
        <v>0.26500000000000001</v>
      </c>
      <c r="K21" s="141">
        <v>0.38300000000000001</v>
      </c>
    </row>
    <row r="22" spans="1:11" x14ac:dyDescent="0.2">
      <c r="A22" s="18" t="s">
        <v>317</v>
      </c>
      <c r="B22" s="141">
        <v>1.6739999999999999</v>
      </c>
      <c r="C22" s="141">
        <v>1.0109999999999999</v>
      </c>
      <c r="D22" s="141">
        <v>0.53600000000000003</v>
      </c>
      <c r="E22" s="141">
        <v>0.309</v>
      </c>
      <c r="F22" s="19">
        <v>0.38800000000000001</v>
      </c>
      <c r="G22" s="148">
        <v>1.1120000000000001</v>
      </c>
      <c r="H22" s="141">
        <v>0.71099999999999997</v>
      </c>
      <c r="I22" s="141">
        <v>0.32200000000000001</v>
      </c>
      <c r="J22" s="19">
        <v>0.218</v>
      </c>
      <c r="K22" s="141">
        <v>0.26300000000000001</v>
      </c>
    </row>
    <row r="23" spans="1:11" x14ac:dyDescent="0.2">
      <c r="A23" s="18" t="s">
        <v>318</v>
      </c>
      <c r="B23" s="141">
        <v>1.669</v>
      </c>
      <c r="C23" s="141">
        <v>1.8240000000000001</v>
      </c>
      <c r="D23" s="141">
        <v>0.65900000000000003</v>
      </c>
      <c r="E23" s="141">
        <v>0.56499999999999995</v>
      </c>
      <c r="F23" s="19">
        <v>0.55800000000000005</v>
      </c>
      <c r="G23" s="148">
        <v>1.0880000000000001</v>
      </c>
      <c r="H23" s="141">
        <v>0.97899999999999998</v>
      </c>
      <c r="I23" s="141">
        <v>0.46700000000000003</v>
      </c>
      <c r="J23" s="19">
        <v>0.16900000000000001</v>
      </c>
      <c r="K23" s="141">
        <v>0.38800000000000001</v>
      </c>
    </row>
    <row r="24" spans="1:11" x14ac:dyDescent="0.2">
      <c r="A24" s="18" t="s">
        <v>319</v>
      </c>
      <c r="B24" s="141">
        <v>2.5499999999999998</v>
      </c>
      <c r="C24" s="141">
        <v>1.7849999999999999</v>
      </c>
      <c r="D24" s="141">
        <v>0.81699999999999995</v>
      </c>
      <c r="E24" s="141">
        <v>0.40600000000000003</v>
      </c>
      <c r="F24" s="19">
        <v>0.47699999999999998</v>
      </c>
      <c r="G24" s="148">
        <v>1.161</v>
      </c>
      <c r="H24" s="141">
        <v>0.67800000000000005</v>
      </c>
      <c r="I24" s="141">
        <v>0.51400000000000001</v>
      </c>
      <c r="J24" s="19">
        <v>0.254</v>
      </c>
      <c r="K24" s="141">
        <v>0.19700000000000001</v>
      </c>
    </row>
    <row r="25" spans="1:11" x14ac:dyDescent="0.2">
      <c r="A25" s="18" t="s">
        <v>320</v>
      </c>
      <c r="B25" s="141">
        <v>2.452</v>
      </c>
      <c r="C25" s="141">
        <v>2.0499999999999998</v>
      </c>
      <c r="D25" s="141">
        <v>1.119</v>
      </c>
      <c r="E25" s="141">
        <v>0.68799999999999994</v>
      </c>
      <c r="F25" s="19">
        <v>0.67100000000000004</v>
      </c>
      <c r="G25" s="148">
        <v>1.1759999999999999</v>
      </c>
      <c r="H25" s="141">
        <v>0.59</v>
      </c>
      <c r="I25" s="141">
        <v>0.40200000000000002</v>
      </c>
      <c r="J25" s="19">
        <v>0.13600000000000001</v>
      </c>
      <c r="K25" s="141">
        <v>0.251</v>
      </c>
    </row>
    <row r="26" spans="1:11" x14ac:dyDescent="0.2">
      <c r="A26" s="18" t="s">
        <v>321</v>
      </c>
      <c r="B26" s="141">
        <v>2.3980000000000001</v>
      </c>
      <c r="C26" s="141">
        <v>2.484</v>
      </c>
      <c r="D26" s="141">
        <v>0.68</v>
      </c>
      <c r="E26" s="141">
        <v>0.55700000000000005</v>
      </c>
      <c r="F26" s="19">
        <v>0.69599999999999995</v>
      </c>
      <c r="G26" s="148">
        <v>1.3080000000000001</v>
      </c>
      <c r="H26" s="141">
        <v>1.198</v>
      </c>
      <c r="I26" s="141">
        <v>0.498</v>
      </c>
      <c r="J26" s="19">
        <v>0.187</v>
      </c>
      <c r="K26" s="141">
        <v>0.33100000000000002</v>
      </c>
    </row>
    <row r="27" spans="1:11" x14ac:dyDescent="0.2">
      <c r="A27" s="18" t="s">
        <v>322</v>
      </c>
      <c r="B27" s="141">
        <v>2.4169999999999998</v>
      </c>
      <c r="C27" s="141">
        <v>1.806</v>
      </c>
      <c r="D27" s="141">
        <v>0.85799999999999998</v>
      </c>
      <c r="E27" s="141">
        <v>0.436</v>
      </c>
      <c r="F27" s="19">
        <v>0.48599999999999999</v>
      </c>
      <c r="G27" s="148">
        <v>1.002</v>
      </c>
      <c r="H27" s="141">
        <v>0.52900000000000003</v>
      </c>
      <c r="I27" s="141">
        <v>0.249</v>
      </c>
      <c r="J27" s="19">
        <v>0.14699999999999999</v>
      </c>
      <c r="K27" s="141">
        <v>0.17599999999999999</v>
      </c>
    </row>
    <row r="28" spans="1:11" x14ac:dyDescent="0.2">
      <c r="A28" s="18" t="s">
        <v>323</v>
      </c>
      <c r="B28" s="141">
        <v>1.655</v>
      </c>
      <c r="C28" s="141">
        <v>2.2069999999999999</v>
      </c>
      <c r="D28" s="141">
        <v>0.83699999999999997</v>
      </c>
      <c r="E28" s="141">
        <v>0.40799999999999997</v>
      </c>
      <c r="F28" s="19">
        <v>0.78100000000000003</v>
      </c>
      <c r="G28" s="148">
        <v>0.94399999999999995</v>
      </c>
      <c r="H28" s="141">
        <v>0.85299999999999998</v>
      </c>
      <c r="I28" s="141">
        <v>0.51900000000000002</v>
      </c>
      <c r="J28" s="19">
        <v>0.184</v>
      </c>
      <c r="K28" s="141">
        <v>0.34599999999999997</v>
      </c>
    </row>
    <row r="29" spans="1:11" x14ac:dyDescent="0.2">
      <c r="A29" s="18" t="s">
        <v>324</v>
      </c>
      <c r="B29" s="141">
        <v>1.9159999999999999</v>
      </c>
      <c r="C29" s="141">
        <v>1.4350000000000001</v>
      </c>
      <c r="D29" s="141">
        <v>0.68899999999999995</v>
      </c>
      <c r="E29" s="141">
        <v>0.41399999999999998</v>
      </c>
      <c r="F29" s="19">
        <v>0.58099999999999996</v>
      </c>
      <c r="G29" s="148">
        <v>1.278</v>
      </c>
      <c r="H29" s="141">
        <v>0.79100000000000004</v>
      </c>
      <c r="I29" s="141">
        <v>0.44400000000000001</v>
      </c>
      <c r="J29" s="19">
        <v>0.186</v>
      </c>
      <c r="K29" s="141">
        <v>0.27300000000000002</v>
      </c>
    </row>
    <row r="30" spans="1:11" x14ac:dyDescent="0.2">
      <c r="A30" s="20" t="s">
        <v>110</v>
      </c>
      <c r="B30" s="142">
        <v>2.117</v>
      </c>
      <c r="C30" s="142">
        <v>1.774</v>
      </c>
      <c r="D30" s="142">
        <v>0.748</v>
      </c>
      <c r="E30" s="142">
        <v>0.45900000000000002</v>
      </c>
      <c r="F30" s="21">
        <v>0.58499999999999996</v>
      </c>
      <c r="G30" s="149">
        <v>1.268</v>
      </c>
      <c r="H30" s="142">
        <v>0.874</v>
      </c>
      <c r="I30" s="142">
        <v>0.45</v>
      </c>
      <c r="J30" s="21">
        <v>0.18</v>
      </c>
      <c r="K30" s="142">
        <v>0.27800000000000002</v>
      </c>
    </row>
    <row r="31" spans="1:11" x14ac:dyDescent="0.2">
      <c r="A31" s="18" t="s">
        <v>83</v>
      </c>
      <c r="B31" s="141">
        <v>3.16</v>
      </c>
      <c r="C31" s="141">
        <v>3.359</v>
      </c>
      <c r="D31" s="141">
        <v>1.159</v>
      </c>
      <c r="E31" s="141">
        <v>0.80200000000000005</v>
      </c>
      <c r="F31" s="19">
        <v>1.7110000000000001</v>
      </c>
      <c r="G31" s="148">
        <v>2.1850000000000001</v>
      </c>
      <c r="H31" s="141">
        <v>2.581</v>
      </c>
      <c r="I31" s="141">
        <v>1.149</v>
      </c>
      <c r="J31" s="19">
        <v>0.58199999999999996</v>
      </c>
      <c r="K31" s="141">
        <v>0.86699999999999999</v>
      </c>
    </row>
    <row r="32" spans="1:11" x14ac:dyDescent="0.2">
      <c r="A32" s="18" t="s">
        <v>325</v>
      </c>
      <c r="B32" s="141">
        <v>4.5620000000000003</v>
      </c>
      <c r="C32" s="141">
        <v>6.5990000000000002</v>
      </c>
      <c r="D32" s="141">
        <v>2.2130000000000001</v>
      </c>
      <c r="E32" s="141">
        <v>1.1220000000000001</v>
      </c>
      <c r="F32" s="19">
        <v>1.9970000000000001</v>
      </c>
      <c r="G32" s="148">
        <v>2.7509999999999999</v>
      </c>
      <c r="H32" s="141">
        <v>3.5059999999999998</v>
      </c>
      <c r="I32" s="141">
        <v>1.6060000000000001</v>
      </c>
      <c r="J32" s="19">
        <v>0.73399999999999999</v>
      </c>
      <c r="K32" s="141">
        <v>1.556</v>
      </c>
    </row>
    <row r="33" spans="1:11" x14ac:dyDescent="0.2">
      <c r="A33" s="18" t="s">
        <v>326</v>
      </c>
      <c r="B33" s="141">
        <v>2.78</v>
      </c>
      <c r="C33" s="141">
        <v>3.3679999999999999</v>
      </c>
      <c r="D33" s="141">
        <v>0.75900000000000001</v>
      </c>
      <c r="E33" s="141">
        <v>0.50900000000000001</v>
      </c>
      <c r="F33" s="19">
        <v>0.85199999999999998</v>
      </c>
      <c r="G33" s="148">
        <v>1.1950000000000001</v>
      </c>
      <c r="H33" s="141">
        <v>1.2669999999999999</v>
      </c>
      <c r="I33" s="141">
        <v>0.49199999999999999</v>
      </c>
      <c r="J33" s="19">
        <v>0.14199999999999999</v>
      </c>
      <c r="K33" s="141">
        <v>0.16500000000000001</v>
      </c>
    </row>
    <row r="34" spans="1:11" x14ac:dyDescent="0.2">
      <c r="A34" s="18" t="s">
        <v>327</v>
      </c>
      <c r="B34" s="141">
        <v>2.891</v>
      </c>
      <c r="C34" s="141">
        <v>3.9180000000000001</v>
      </c>
      <c r="D34" s="141">
        <v>1.2589999999999999</v>
      </c>
      <c r="E34" s="141">
        <v>0.51300000000000001</v>
      </c>
      <c r="F34" s="19">
        <v>1.339</v>
      </c>
      <c r="G34" s="148">
        <v>2.2970000000000002</v>
      </c>
      <c r="H34" s="141">
        <v>1.861</v>
      </c>
      <c r="I34" s="141">
        <v>0.94399999999999995</v>
      </c>
      <c r="J34" s="19">
        <v>0.55600000000000005</v>
      </c>
      <c r="K34" s="141">
        <v>0.753</v>
      </c>
    </row>
    <row r="35" spans="1:11" x14ac:dyDescent="0.2">
      <c r="A35" s="18" t="s">
        <v>35</v>
      </c>
      <c r="B35" s="141">
        <v>3.8029999999999999</v>
      </c>
      <c r="C35" s="141">
        <v>5.2009999999999996</v>
      </c>
      <c r="D35" s="141">
        <v>2.0699999999999998</v>
      </c>
      <c r="E35" s="141">
        <v>1.494</v>
      </c>
      <c r="F35" s="19">
        <v>4.7430000000000003</v>
      </c>
      <c r="G35" s="148">
        <v>2.6240000000000001</v>
      </c>
      <c r="H35" s="141">
        <v>3.0449999999999999</v>
      </c>
      <c r="I35" s="141">
        <v>1.1439999999999999</v>
      </c>
      <c r="J35" s="19">
        <v>0.91500000000000004</v>
      </c>
      <c r="K35" s="141">
        <v>2.016</v>
      </c>
    </row>
    <row r="36" spans="1:11" x14ac:dyDescent="0.2">
      <c r="A36" s="22" t="s">
        <v>90</v>
      </c>
      <c r="B36" s="143">
        <v>3.2829999999999999</v>
      </c>
      <c r="C36" s="143">
        <v>4.2380000000000004</v>
      </c>
      <c r="D36" s="143">
        <v>1.329</v>
      </c>
      <c r="E36" s="143">
        <v>0.81299999999999994</v>
      </c>
      <c r="F36" s="23">
        <v>1.921</v>
      </c>
      <c r="G36" s="150">
        <v>2.2610000000000001</v>
      </c>
      <c r="H36" s="143">
        <v>2.371</v>
      </c>
      <c r="I36" s="143">
        <v>1.044</v>
      </c>
      <c r="J36" s="23">
        <v>0.59</v>
      </c>
      <c r="K36" s="143">
        <v>1.0529999999999999</v>
      </c>
    </row>
    <row r="37" spans="1:11" x14ac:dyDescent="0.2">
      <c r="A37" s="24" t="s">
        <v>111</v>
      </c>
      <c r="B37" s="144">
        <v>2.1739999999999999</v>
      </c>
      <c r="C37" s="144">
        <v>1.899</v>
      </c>
      <c r="D37" s="144">
        <v>0.77600000000000002</v>
      </c>
      <c r="E37" s="144">
        <v>0.47699999999999998</v>
      </c>
      <c r="F37" s="25">
        <v>0.65300000000000002</v>
      </c>
      <c r="G37" s="151">
        <v>1.3140000000000001</v>
      </c>
      <c r="H37" s="144">
        <v>0.94599999999999995</v>
      </c>
      <c r="I37" s="144">
        <v>0.47899999999999998</v>
      </c>
      <c r="J37" s="25">
        <v>0.2</v>
      </c>
      <c r="K37" s="144">
        <v>0.316</v>
      </c>
    </row>
    <row r="38" spans="1:11" ht="15" x14ac:dyDescent="0.2">
      <c r="A38" s="326" t="s">
        <v>337</v>
      </c>
      <c r="B38" s="248"/>
      <c r="C38" s="248"/>
      <c r="D38" s="248"/>
      <c r="E38" s="248"/>
      <c r="F38" s="248"/>
      <c r="G38" s="248"/>
      <c r="H38" s="248"/>
      <c r="I38" s="248"/>
      <c r="J38" s="248"/>
      <c r="K38" s="248"/>
    </row>
    <row r="39" spans="1:11" ht="15.75" thickBot="1" x14ac:dyDescent="0.25">
      <c r="A39" s="327" t="s">
        <v>339</v>
      </c>
      <c r="B39" s="292"/>
      <c r="C39" s="292"/>
      <c r="D39" s="292"/>
      <c r="E39" s="292"/>
      <c r="F39" s="292"/>
      <c r="G39" s="292"/>
      <c r="H39" s="292"/>
      <c r="I39" s="292"/>
      <c r="J39" s="292"/>
      <c r="K39" s="292"/>
    </row>
  </sheetData>
  <mergeCells count="5">
    <mergeCell ref="A38:K38"/>
    <mergeCell ref="A39:K39"/>
    <mergeCell ref="A2:A3"/>
    <mergeCell ref="B2:F2"/>
    <mergeCell ref="G2:K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Figure 1</vt:lpstr>
      <vt:lpstr>Figure 2</vt:lpstr>
      <vt:lpstr>Figure 3</vt:lpstr>
      <vt:lpstr>Figure 4</vt:lpstr>
      <vt:lpstr>Figure 5</vt:lpstr>
      <vt:lpstr>Figure 6</vt:lpstr>
      <vt:lpstr>Complément 1 web</vt:lpstr>
      <vt:lpstr>Complément 2 web</vt:lpstr>
      <vt:lpstr>Complément 3 web</vt:lpstr>
      <vt:lpstr>Encadrés</vt:lpstr>
      <vt:lpstr>'Complément 1 web'!Zone_d_impression</vt:lpstr>
      <vt:lpstr>'Figure 2'!Zone_d_impression</vt:lpstr>
      <vt:lpstr>'Figure 4'!Zone_d_impression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Juliette ROBIN</dc:creator>
  <cp:lastModifiedBy>Administration centrale</cp:lastModifiedBy>
  <cp:lastPrinted>2016-12-13T07:55:51Z</cp:lastPrinted>
  <dcterms:created xsi:type="dcterms:W3CDTF">2016-11-03T18:43:48Z</dcterms:created>
  <dcterms:modified xsi:type="dcterms:W3CDTF">2016-12-23T08:46:59Z</dcterms:modified>
</cp:coreProperties>
</file>