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120" windowWidth="15030" windowHeight="8055" activeTab="0"/>
  </bookViews>
  <sheets>
    <sheet name="Tab 01" sheetId="1" r:id="rId1"/>
    <sheet name="Gra 02" sheetId="2" r:id="rId2"/>
    <sheet name="Gra 03" sheetId="3" r:id="rId3"/>
    <sheet name="Gra 04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<sst xmlns="http://schemas.openxmlformats.org/spreadsheetml/2006/main" count="107" uniqueCount="60">
  <si>
    <t>Hommes de 15-19 ans</t>
  </si>
  <si>
    <t>Hommes de 20-24 ans</t>
  </si>
  <si>
    <t>Femmes de 15-19 ans</t>
  </si>
  <si>
    <t>Femmes de 20-24 ans</t>
  </si>
  <si>
    <t>Champ: France métropolitaine.</t>
  </si>
  <si>
    <t>CAP/MC</t>
  </si>
  <si>
    <t xml:space="preserve">Total </t>
  </si>
  <si>
    <t>Champ : France Métropolitaine + DOM</t>
  </si>
  <si>
    <t>V</t>
  </si>
  <si>
    <t>III</t>
  </si>
  <si>
    <t>II</t>
  </si>
  <si>
    <t>I</t>
  </si>
  <si>
    <t>Source : MEN-MESR DEPP Enquête 51- Système d'Information sur la Formation des Apprentis (SIFA) au 31/12 de chaque année</t>
  </si>
  <si>
    <t>Source : MEN-MESR DEPP (enquêtes sur les centres de formation d'apprentis), INSEE (estimations basées sur les recensements).</t>
  </si>
  <si>
    <t>Niveau V</t>
  </si>
  <si>
    <t>Niveau IV</t>
  </si>
  <si>
    <t>Niveau III</t>
  </si>
  <si>
    <t>Niveaux II et I</t>
  </si>
  <si>
    <t>Total</t>
  </si>
  <si>
    <t>Autres diplômes de niveau V</t>
  </si>
  <si>
    <t>Filles</t>
  </si>
  <si>
    <t>Garçons</t>
  </si>
  <si>
    <t xml:space="preserve">Services </t>
  </si>
  <si>
    <t>IV</t>
  </si>
  <si>
    <t>Autres que services (production et domaines disciplinaires)</t>
  </si>
  <si>
    <t>1999-2000</t>
  </si>
  <si>
    <t>Niveaux</t>
  </si>
  <si>
    <t>1990-1991</t>
  </si>
  <si>
    <t>1995-1996</t>
  </si>
  <si>
    <t>2000-2001</t>
  </si>
  <si>
    <t>2005-2006</t>
  </si>
  <si>
    <t>2006-2007</t>
  </si>
  <si>
    <t>2007-2008</t>
  </si>
  <si>
    <t>2008-2009</t>
  </si>
  <si>
    <t>2009-2010</t>
  </si>
  <si>
    <t>2010-2011</t>
  </si>
  <si>
    <t>1987-1988</t>
  </si>
  <si>
    <t>1988-1989</t>
  </si>
  <si>
    <t>1989-1990</t>
  </si>
  <si>
    <t>1991-1992</t>
  </si>
  <si>
    <t>1992-1993</t>
  </si>
  <si>
    <t>1993-1994</t>
  </si>
  <si>
    <t>1994-1995</t>
  </si>
  <si>
    <t>1996-1997</t>
  </si>
  <si>
    <t>1997-1998</t>
  </si>
  <si>
    <t>1998-1999</t>
  </si>
  <si>
    <t>2001-2002</t>
  </si>
  <si>
    <t>2002-2003</t>
  </si>
  <si>
    <t>2003-2004</t>
  </si>
  <si>
    <t>2004-2005</t>
  </si>
  <si>
    <t>%filles</t>
  </si>
  <si>
    <t>% services</t>
  </si>
  <si>
    <t>2011-2012</t>
  </si>
  <si>
    <t>02- Evolution des effectifs d'apprentis selon le niveau de formation (1987-2011)</t>
  </si>
  <si>
    <t>01- Evolution des effectifs d'apprentis (1990-2011)</t>
  </si>
  <si>
    <t>03- Evolution des proportions d'apprentis parmi l'ensemble des jeunes âgés de 15-19 ans et 20-24 ans (1987-2011)</t>
  </si>
  <si>
    <t>04- Part des filles et des spécialités de services selon le niveau des formations en apprentissage en 2011-2012</t>
  </si>
  <si>
    <t>Source : MEN-MESR DEPP Système d'Information sur la Formation des Apprentis (SIFA) au 31/12/2011</t>
  </si>
  <si>
    <t>Lecture : en moyenne, 9,4 % des jeunes hommes âgés de 15 à 19 ans sont inscrits en centre de formation d'apprentis en 2011.</t>
  </si>
  <si>
    <t>% filles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</si>
</sst>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6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0"/>
    </font>
    <font>
      <sz val="8"/>
      <name val="Arial"/>
      <family val="2"/>
    </font>
    <font>
      <sz val="2.5"/>
      <name val="Arial"/>
      <family val="0"/>
    </font>
    <font>
      <sz val="14.5"/>
      <name val="Arial"/>
      <family val="0"/>
    </font>
    <font>
      <sz val="1"/>
      <name val="Arial"/>
      <family val="2"/>
    </font>
    <font>
      <sz val="8.75"/>
      <name val="Arial"/>
      <family val="2"/>
    </font>
    <font>
      <b/>
      <sz val="8"/>
      <name val="Arial"/>
      <family val="2"/>
    </font>
    <font>
      <sz val="10"/>
      <color indexed="23"/>
      <name val="Arial"/>
      <family val="0"/>
    </font>
    <font>
      <sz val="9"/>
      <color indexed="23"/>
      <name val="Arial"/>
      <family val="0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19" applyFont="1" applyFill="1">
      <alignment/>
      <protection/>
    </xf>
    <xf numFmtId="0" fontId="0" fillId="0" borderId="0" xfId="19" applyFont="1" applyFill="1">
      <alignment/>
      <protection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0" borderId="3" xfId="0" applyNumberFormat="1" applyFont="1" applyBorder="1" applyAlignment="1">
      <alignment/>
    </xf>
    <xf numFmtId="3" fontId="3" fillId="2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8" fillId="0" borderId="1" xfId="0" applyFont="1" applyFill="1" applyBorder="1" applyAlignment="1">
      <alignment/>
    </xf>
    <xf numFmtId="3" fontId="8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19" applyFont="1" applyFill="1">
      <alignment/>
      <protection/>
    </xf>
    <xf numFmtId="165" fontId="3" fillId="0" borderId="0" xfId="19" applyNumberFormat="1" applyFont="1" applyFill="1">
      <alignment/>
      <protection/>
    </xf>
    <xf numFmtId="165" fontId="3" fillId="0" borderId="0" xfId="0" applyNumberFormat="1" applyFont="1" applyAlignment="1">
      <alignment/>
    </xf>
    <xf numFmtId="0" fontId="10" fillId="0" borderId="5" xfId="0" applyFont="1" applyBorder="1" applyAlignment="1">
      <alignment vertical="center"/>
    </xf>
    <xf numFmtId="0" fontId="9" fillId="0" borderId="6" xfId="0" applyFont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9" fillId="0" borderId="6" xfId="0" applyNumberFormat="1" applyFont="1" applyFill="1" applyBorder="1" applyAlignment="1">
      <alignment/>
    </xf>
    <xf numFmtId="9" fontId="9" fillId="0" borderId="7" xfId="0" applyNumberFormat="1" applyFont="1" applyFill="1" applyBorder="1" applyAlignment="1">
      <alignment/>
    </xf>
    <xf numFmtId="3" fontId="9" fillId="0" borderId="8" xfId="0" applyNumberFormat="1" applyFont="1" applyFill="1" applyBorder="1" applyAlignment="1">
      <alignment/>
    </xf>
    <xf numFmtId="3" fontId="9" fillId="0" borderId="9" xfId="0" applyNumberFormat="1" applyFont="1" applyFill="1" applyBorder="1" applyAlignment="1">
      <alignment/>
    </xf>
    <xf numFmtId="0" fontId="10" fillId="0" borderId="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3" fontId="9" fillId="0" borderId="12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9" fontId="9" fillId="0" borderId="14" xfId="0" applyNumberFormat="1" applyFont="1" applyFill="1" applyBorder="1" applyAlignment="1">
      <alignment/>
    </xf>
    <xf numFmtId="0" fontId="9" fillId="0" borderId="8" xfId="0" applyFont="1" applyBorder="1" applyAlignment="1">
      <alignment horizontal="center"/>
    </xf>
    <xf numFmtId="9" fontId="9" fillId="0" borderId="15" xfId="0" applyNumberFormat="1" applyFont="1" applyFill="1" applyBorder="1" applyAlignment="1">
      <alignment/>
    </xf>
    <xf numFmtId="0" fontId="11" fillId="0" borderId="0" xfId="0" applyFont="1" applyAlignment="1">
      <alignment/>
    </xf>
    <xf numFmtId="3" fontId="11" fillId="0" borderId="1" xfId="0" applyNumberFormat="1" applyFont="1" applyBorder="1" applyAlignment="1">
      <alignment/>
    </xf>
    <xf numFmtId="3" fontId="11" fillId="0" borderId="1" xfId="0" applyNumberFormat="1" applyFont="1" applyFill="1" applyBorder="1" applyAlignment="1">
      <alignment/>
    </xf>
    <xf numFmtId="3" fontId="11" fillId="2" borderId="16" xfId="0" applyNumberFormat="1" applyFont="1" applyFill="1" applyBorder="1" applyAlignment="1">
      <alignment horizontal="right" vertical="center"/>
    </xf>
    <xf numFmtId="3" fontId="11" fillId="2" borderId="2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/>
    </xf>
    <xf numFmtId="3" fontId="11" fillId="2" borderId="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3" fontId="11" fillId="0" borderId="3" xfId="0" applyNumberFormat="1" applyFont="1" applyBorder="1" applyAlignment="1">
      <alignment/>
    </xf>
    <xf numFmtId="3" fontId="11" fillId="2" borderId="4" xfId="0" applyNumberFormat="1" applyFont="1" applyFill="1" applyBorder="1" applyAlignment="1">
      <alignment horizontal="right" vertical="center"/>
    </xf>
    <xf numFmtId="3" fontId="11" fillId="2" borderId="17" xfId="0" applyNumberFormat="1" applyFont="1" applyFill="1" applyBorder="1" applyAlignment="1">
      <alignment horizontal="right" vertical="center"/>
    </xf>
    <xf numFmtId="0" fontId="12" fillId="0" borderId="0" xfId="19" applyFont="1" applyFill="1">
      <alignment/>
      <protection/>
    </xf>
    <xf numFmtId="0" fontId="12" fillId="0" borderId="3" xfId="20" applyFont="1" applyFill="1" applyBorder="1" applyAlignment="1">
      <alignment horizontal="right"/>
      <protection/>
    </xf>
    <xf numFmtId="0" fontId="12" fillId="0" borderId="12" xfId="20" applyFont="1" applyFill="1" applyBorder="1" applyAlignment="1">
      <alignment horizontal="right"/>
      <protection/>
    </xf>
    <xf numFmtId="0" fontId="12" fillId="0" borderId="14" xfId="19" applyFont="1" applyFill="1" applyBorder="1">
      <alignment/>
      <protection/>
    </xf>
    <xf numFmtId="0" fontId="12" fillId="0" borderId="3" xfId="19" applyFont="1" applyFill="1" applyBorder="1">
      <alignment/>
      <protection/>
    </xf>
    <xf numFmtId="0" fontId="12" fillId="0" borderId="1" xfId="19" applyFont="1" applyFill="1" applyBorder="1">
      <alignment/>
      <protection/>
    </xf>
    <xf numFmtId="0" fontId="13" fillId="0" borderId="0" xfId="19" applyFont="1" applyFill="1">
      <alignment/>
      <protection/>
    </xf>
    <xf numFmtId="0" fontId="11" fillId="0" borderId="12" xfId="19" applyFont="1" applyFill="1" applyBorder="1">
      <alignment/>
      <protection/>
    </xf>
    <xf numFmtId="164" fontId="11" fillId="0" borderId="3" xfId="19" applyNumberFormat="1" applyFont="1" applyFill="1" applyBorder="1">
      <alignment/>
      <protection/>
    </xf>
    <xf numFmtId="164" fontId="11" fillId="0" borderId="13" xfId="19" applyNumberFormat="1" applyFont="1" applyFill="1" applyBorder="1">
      <alignment/>
      <protection/>
    </xf>
    <xf numFmtId="165" fontId="11" fillId="0" borderId="3" xfId="19" applyNumberFormat="1" applyFont="1" applyFill="1" applyBorder="1">
      <alignment/>
      <protection/>
    </xf>
    <xf numFmtId="165" fontId="11" fillId="0" borderId="13" xfId="21" applyNumberFormat="1" applyFont="1" applyBorder="1" applyAlignment="1">
      <alignment/>
    </xf>
    <xf numFmtId="165" fontId="11" fillId="0" borderId="3" xfId="21" applyNumberFormat="1" applyFont="1" applyBorder="1" applyAlignment="1">
      <alignment/>
    </xf>
    <xf numFmtId="165" fontId="11" fillId="0" borderId="14" xfId="0" applyNumberFormat="1" applyFont="1" applyBorder="1" applyAlignment="1">
      <alignment/>
    </xf>
    <xf numFmtId="0" fontId="9" fillId="0" borderId="0" xfId="19" applyFont="1" applyFill="1">
      <alignment/>
      <protection/>
    </xf>
    <xf numFmtId="0" fontId="11" fillId="0" borderId="6" xfId="19" applyFont="1" applyFill="1" applyBorder="1">
      <alignment/>
      <protection/>
    </xf>
    <xf numFmtId="164" fontId="11" fillId="0" borderId="18" xfId="19" applyNumberFormat="1" applyFont="1" applyFill="1" applyBorder="1">
      <alignment/>
      <protection/>
    </xf>
    <xf numFmtId="164" fontId="11" fillId="0" borderId="0" xfId="19" applyNumberFormat="1" applyFont="1" applyFill="1" applyBorder="1">
      <alignment/>
      <protection/>
    </xf>
    <xf numFmtId="165" fontId="11" fillId="0" borderId="18" xfId="19" applyNumberFormat="1" applyFont="1" applyFill="1" applyBorder="1">
      <alignment/>
      <protection/>
    </xf>
    <xf numFmtId="165" fontId="11" fillId="0" borderId="0" xfId="21" applyNumberFormat="1" applyFont="1" applyBorder="1" applyAlignment="1">
      <alignment/>
    </xf>
    <xf numFmtId="165" fontId="11" fillId="0" borderId="18" xfId="21" applyNumberFormat="1" applyFont="1" applyBorder="1" applyAlignment="1">
      <alignment/>
    </xf>
    <xf numFmtId="165" fontId="11" fillId="0" borderId="7" xfId="0" applyNumberFormat="1" applyFont="1" applyBorder="1" applyAlignment="1">
      <alignment/>
    </xf>
    <xf numFmtId="0" fontId="11" fillId="0" borderId="8" xfId="19" applyFont="1" applyFill="1" applyBorder="1">
      <alignment/>
      <protection/>
    </xf>
    <xf numFmtId="164" fontId="11" fillId="0" borderId="19" xfId="19" applyNumberFormat="1" applyFont="1" applyFill="1" applyBorder="1">
      <alignment/>
      <protection/>
    </xf>
    <xf numFmtId="164" fontId="11" fillId="0" borderId="9" xfId="19" applyNumberFormat="1" applyFont="1" applyFill="1" applyBorder="1">
      <alignment/>
      <protection/>
    </xf>
    <xf numFmtId="165" fontId="11" fillId="0" borderId="19" xfId="19" applyNumberFormat="1" applyFont="1" applyFill="1" applyBorder="1">
      <alignment/>
      <protection/>
    </xf>
    <xf numFmtId="165" fontId="11" fillId="0" borderId="9" xfId="21" applyNumberFormat="1" applyFont="1" applyBorder="1" applyAlignment="1">
      <alignment/>
    </xf>
    <xf numFmtId="165" fontId="11" fillId="0" borderId="19" xfId="21" applyNumberFormat="1" applyFont="1" applyBorder="1" applyAlignment="1">
      <alignment/>
    </xf>
    <xf numFmtId="165" fontId="11" fillId="0" borderId="15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" fillId="3" borderId="1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9" fontId="14" fillId="0" borderId="0" xfId="0" applyNumberFormat="1" applyFont="1" applyAlignment="1">
      <alignment/>
    </xf>
    <xf numFmtId="0" fontId="12" fillId="0" borderId="1" xfId="0" applyFont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PPRENTIS" xfId="19"/>
    <cellStyle name="Normal_rers010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7"/>
          <c:w val="0.85925"/>
          <c:h val="0.946"/>
        </c:manualLayout>
      </c:layout>
      <c:areaChart>
        <c:grouping val="stacked"/>
        <c:varyColors val="0"/>
        <c:ser>
          <c:idx val="0"/>
          <c:order val="0"/>
          <c:tx>
            <c:strRef>
              <c:f>'Gra 02'!$A$5</c:f>
              <c:strCache>
                <c:ptCount val="1"/>
                <c:pt idx="0">
                  <c:v>CAP/MC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 02'!$B$4:$Z$4</c:f>
              <c:strCache>
                <c:ptCount val="25"/>
                <c:pt idx="0">
                  <c:v>1987-1988</c:v>
                </c:pt>
                <c:pt idx="1">
                  <c:v>1988-1989</c:v>
                </c:pt>
                <c:pt idx="2">
                  <c:v>1989-1990</c:v>
                </c:pt>
                <c:pt idx="3">
                  <c:v>1990-1991</c:v>
                </c:pt>
                <c:pt idx="4">
                  <c:v>1991-1992</c:v>
                </c:pt>
                <c:pt idx="5">
                  <c:v>1992-1993</c:v>
                </c:pt>
                <c:pt idx="6">
                  <c:v>1993-1994</c:v>
                </c:pt>
                <c:pt idx="7">
                  <c:v>1994-1995</c:v>
                </c:pt>
                <c:pt idx="8">
                  <c:v>1995-1996</c:v>
                </c:pt>
                <c:pt idx="9">
                  <c:v>1996-1997</c:v>
                </c:pt>
                <c:pt idx="10">
                  <c:v>1997-1998</c:v>
                </c:pt>
                <c:pt idx="11">
                  <c:v>1998-1999</c:v>
                </c:pt>
                <c:pt idx="12">
                  <c:v>1999-2000</c:v>
                </c:pt>
                <c:pt idx="13">
                  <c:v>2000-2001</c:v>
                </c:pt>
                <c:pt idx="14">
                  <c:v>2001-2002</c:v>
                </c:pt>
                <c:pt idx="15">
                  <c:v>2002-2003</c:v>
                </c:pt>
                <c:pt idx="16">
                  <c:v>2003-2004</c:v>
                </c:pt>
                <c:pt idx="17">
                  <c:v>2004-2005</c:v>
                </c:pt>
                <c:pt idx="18">
                  <c:v>2005-2006</c:v>
                </c:pt>
                <c:pt idx="19">
                  <c:v>2006-2007</c:v>
                </c:pt>
                <c:pt idx="20">
                  <c:v>2007-2008</c:v>
                </c:pt>
                <c:pt idx="21">
                  <c:v>2008-2009</c:v>
                </c:pt>
                <c:pt idx="22">
                  <c:v>2009-2010</c:v>
                </c:pt>
                <c:pt idx="23">
                  <c:v>2010-2011</c:v>
                </c:pt>
                <c:pt idx="24">
                  <c:v>2011-2012</c:v>
                </c:pt>
              </c:strCache>
            </c:strRef>
          </c:cat>
          <c:val>
            <c:numRef>
              <c:f>'Gra 02'!$B$5:$Z$5</c:f>
              <c:numCache/>
            </c:numRef>
          </c:val>
        </c:ser>
        <c:ser>
          <c:idx val="1"/>
          <c:order val="1"/>
          <c:tx>
            <c:strRef>
              <c:f>'Gra 02'!$A$6</c:f>
              <c:strCache>
                <c:ptCount val="1"/>
                <c:pt idx="0">
                  <c:v>Autres diplômes de niveau V</c:v>
                </c:pt>
              </c:strCache>
            </c:strRef>
          </c:tx>
          <c:spPr>
            <a:solidFill>
              <a:srgbClr val="FF66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 02'!$B$4:$Z$4</c:f>
              <c:strCache>
                <c:ptCount val="25"/>
                <c:pt idx="0">
                  <c:v>1987-1988</c:v>
                </c:pt>
                <c:pt idx="1">
                  <c:v>1988-1989</c:v>
                </c:pt>
                <c:pt idx="2">
                  <c:v>1989-1990</c:v>
                </c:pt>
                <c:pt idx="3">
                  <c:v>1990-1991</c:v>
                </c:pt>
                <c:pt idx="4">
                  <c:v>1991-1992</c:v>
                </c:pt>
                <c:pt idx="5">
                  <c:v>1992-1993</c:v>
                </c:pt>
                <c:pt idx="6">
                  <c:v>1993-1994</c:v>
                </c:pt>
                <c:pt idx="7">
                  <c:v>1994-1995</c:v>
                </c:pt>
                <c:pt idx="8">
                  <c:v>1995-1996</c:v>
                </c:pt>
                <c:pt idx="9">
                  <c:v>1996-1997</c:v>
                </c:pt>
                <c:pt idx="10">
                  <c:v>1997-1998</c:v>
                </c:pt>
                <c:pt idx="11">
                  <c:v>1998-1999</c:v>
                </c:pt>
                <c:pt idx="12">
                  <c:v>1999-2000</c:v>
                </c:pt>
                <c:pt idx="13">
                  <c:v>2000-2001</c:v>
                </c:pt>
                <c:pt idx="14">
                  <c:v>2001-2002</c:v>
                </c:pt>
                <c:pt idx="15">
                  <c:v>2002-2003</c:v>
                </c:pt>
                <c:pt idx="16">
                  <c:v>2003-2004</c:v>
                </c:pt>
                <c:pt idx="17">
                  <c:v>2004-2005</c:v>
                </c:pt>
                <c:pt idx="18">
                  <c:v>2005-2006</c:v>
                </c:pt>
                <c:pt idx="19">
                  <c:v>2006-2007</c:v>
                </c:pt>
                <c:pt idx="20">
                  <c:v>2007-2008</c:v>
                </c:pt>
                <c:pt idx="21">
                  <c:v>2008-2009</c:v>
                </c:pt>
                <c:pt idx="22">
                  <c:v>2009-2010</c:v>
                </c:pt>
                <c:pt idx="23">
                  <c:v>2010-2011</c:v>
                </c:pt>
                <c:pt idx="24">
                  <c:v>2011-2012</c:v>
                </c:pt>
              </c:strCache>
            </c:strRef>
          </c:cat>
          <c:val>
            <c:numRef>
              <c:f>'Gra 02'!$B$6:$Z$6</c:f>
              <c:numCache/>
            </c:numRef>
          </c:val>
        </c:ser>
        <c:ser>
          <c:idx val="2"/>
          <c:order val="2"/>
          <c:tx>
            <c:strRef>
              <c:f>'Gra 02'!$A$7</c:f>
              <c:strCache>
                <c:ptCount val="1"/>
                <c:pt idx="0">
                  <c:v>Niveau IV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 02'!$B$4:$Z$4</c:f>
              <c:strCache>
                <c:ptCount val="25"/>
                <c:pt idx="0">
                  <c:v>1987-1988</c:v>
                </c:pt>
                <c:pt idx="1">
                  <c:v>1988-1989</c:v>
                </c:pt>
                <c:pt idx="2">
                  <c:v>1989-1990</c:v>
                </c:pt>
                <c:pt idx="3">
                  <c:v>1990-1991</c:v>
                </c:pt>
                <c:pt idx="4">
                  <c:v>1991-1992</c:v>
                </c:pt>
                <c:pt idx="5">
                  <c:v>1992-1993</c:v>
                </c:pt>
                <c:pt idx="6">
                  <c:v>1993-1994</c:v>
                </c:pt>
                <c:pt idx="7">
                  <c:v>1994-1995</c:v>
                </c:pt>
                <c:pt idx="8">
                  <c:v>1995-1996</c:v>
                </c:pt>
                <c:pt idx="9">
                  <c:v>1996-1997</c:v>
                </c:pt>
                <c:pt idx="10">
                  <c:v>1997-1998</c:v>
                </c:pt>
                <c:pt idx="11">
                  <c:v>1998-1999</c:v>
                </c:pt>
                <c:pt idx="12">
                  <c:v>1999-2000</c:v>
                </c:pt>
                <c:pt idx="13">
                  <c:v>2000-2001</c:v>
                </c:pt>
                <c:pt idx="14">
                  <c:v>2001-2002</c:v>
                </c:pt>
                <c:pt idx="15">
                  <c:v>2002-2003</c:v>
                </c:pt>
                <c:pt idx="16">
                  <c:v>2003-2004</c:v>
                </c:pt>
                <c:pt idx="17">
                  <c:v>2004-2005</c:v>
                </c:pt>
                <c:pt idx="18">
                  <c:v>2005-2006</c:v>
                </c:pt>
                <c:pt idx="19">
                  <c:v>2006-2007</c:v>
                </c:pt>
                <c:pt idx="20">
                  <c:v>2007-2008</c:v>
                </c:pt>
                <c:pt idx="21">
                  <c:v>2008-2009</c:v>
                </c:pt>
                <c:pt idx="22">
                  <c:v>2009-2010</c:v>
                </c:pt>
                <c:pt idx="23">
                  <c:v>2010-2011</c:v>
                </c:pt>
                <c:pt idx="24">
                  <c:v>2011-2012</c:v>
                </c:pt>
              </c:strCache>
            </c:strRef>
          </c:cat>
          <c:val>
            <c:numRef>
              <c:f>'Gra 02'!$B$7:$Z$7</c:f>
              <c:numCache/>
            </c:numRef>
          </c:val>
        </c:ser>
        <c:ser>
          <c:idx val="3"/>
          <c:order val="3"/>
          <c:tx>
            <c:strRef>
              <c:f>'Gra 02'!$A$8</c:f>
              <c:strCache>
                <c:ptCount val="1"/>
                <c:pt idx="0">
                  <c:v>Niveau III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 02'!$B$4:$Z$4</c:f>
              <c:strCache>
                <c:ptCount val="25"/>
                <c:pt idx="0">
                  <c:v>1987-1988</c:v>
                </c:pt>
                <c:pt idx="1">
                  <c:v>1988-1989</c:v>
                </c:pt>
                <c:pt idx="2">
                  <c:v>1989-1990</c:v>
                </c:pt>
                <c:pt idx="3">
                  <c:v>1990-1991</c:v>
                </c:pt>
                <c:pt idx="4">
                  <c:v>1991-1992</c:v>
                </c:pt>
                <c:pt idx="5">
                  <c:v>1992-1993</c:v>
                </c:pt>
                <c:pt idx="6">
                  <c:v>1993-1994</c:v>
                </c:pt>
                <c:pt idx="7">
                  <c:v>1994-1995</c:v>
                </c:pt>
                <c:pt idx="8">
                  <c:v>1995-1996</c:v>
                </c:pt>
                <c:pt idx="9">
                  <c:v>1996-1997</c:v>
                </c:pt>
                <c:pt idx="10">
                  <c:v>1997-1998</c:v>
                </c:pt>
                <c:pt idx="11">
                  <c:v>1998-1999</c:v>
                </c:pt>
                <c:pt idx="12">
                  <c:v>1999-2000</c:v>
                </c:pt>
                <c:pt idx="13">
                  <c:v>2000-2001</c:v>
                </c:pt>
                <c:pt idx="14">
                  <c:v>2001-2002</c:v>
                </c:pt>
                <c:pt idx="15">
                  <c:v>2002-2003</c:v>
                </c:pt>
                <c:pt idx="16">
                  <c:v>2003-2004</c:v>
                </c:pt>
                <c:pt idx="17">
                  <c:v>2004-2005</c:v>
                </c:pt>
                <c:pt idx="18">
                  <c:v>2005-2006</c:v>
                </c:pt>
                <c:pt idx="19">
                  <c:v>2006-2007</c:v>
                </c:pt>
                <c:pt idx="20">
                  <c:v>2007-2008</c:v>
                </c:pt>
                <c:pt idx="21">
                  <c:v>2008-2009</c:v>
                </c:pt>
                <c:pt idx="22">
                  <c:v>2009-2010</c:v>
                </c:pt>
                <c:pt idx="23">
                  <c:v>2010-2011</c:v>
                </c:pt>
                <c:pt idx="24">
                  <c:v>2011-2012</c:v>
                </c:pt>
              </c:strCache>
            </c:strRef>
          </c:cat>
          <c:val>
            <c:numRef>
              <c:f>'Gra 02'!$B$8:$Z$8</c:f>
              <c:numCache/>
            </c:numRef>
          </c:val>
        </c:ser>
        <c:ser>
          <c:idx val="4"/>
          <c:order val="4"/>
          <c:tx>
            <c:strRef>
              <c:f>'Gra 02'!$A$9</c:f>
              <c:strCache>
                <c:ptCount val="1"/>
                <c:pt idx="0">
                  <c:v>Niveaux II et I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 02'!$B$4:$Z$4</c:f>
              <c:strCache>
                <c:ptCount val="25"/>
                <c:pt idx="0">
                  <c:v>1987-1988</c:v>
                </c:pt>
                <c:pt idx="1">
                  <c:v>1988-1989</c:v>
                </c:pt>
                <c:pt idx="2">
                  <c:v>1989-1990</c:v>
                </c:pt>
                <c:pt idx="3">
                  <c:v>1990-1991</c:v>
                </c:pt>
                <c:pt idx="4">
                  <c:v>1991-1992</c:v>
                </c:pt>
                <c:pt idx="5">
                  <c:v>1992-1993</c:v>
                </c:pt>
                <c:pt idx="6">
                  <c:v>1993-1994</c:v>
                </c:pt>
                <c:pt idx="7">
                  <c:v>1994-1995</c:v>
                </c:pt>
                <c:pt idx="8">
                  <c:v>1995-1996</c:v>
                </c:pt>
                <c:pt idx="9">
                  <c:v>1996-1997</c:v>
                </c:pt>
                <c:pt idx="10">
                  <c:v>1997-1998</c:v>
                </c:pt>
                <c:pt idx="11">
                  <c:v>1998-1999</c:v>
                </c:pt>
                <c:pt idx="12">
                  <c:v>1999-2000</c:v>
                </c:pt>
                <c:pt idx="13">
                  <c:v>2000-2001</c:v>
                </c:pt>
                <c:pt idx="14">
                  <c:v>2001-2002</c:v>
                </c:pt>
                <c:pt idx="15">
                  <c:v>2002-2003</c:v>
                </c:pt>
                <c:pt idx="16">
                  <c:v>2003-2004</c:v>
                </c:pt>
                <c:pt idx="17">
                  <c:v>2004-2005</c:v>
                </c:pt>
                <c:pt idx="18">
                  <c:v>2005-2006</c:v>
                </c:pt>
                <c:pt idx="19">
                  <c:v>2006-2007</c:v>
                </c:pt>
                <c:pt idx="20">
                  <c:v>2007-2008</c:v>
                </c:pt>
                <c:pt idx="21">
                  <c:v>2008-2009</c:v>
                </c:pt>
                <c:pt idx="22">
                  <c:v>2009-2010</c:v>
                </c:pt>
                <c:pt idx="23">
                  <c:v>2010-2011</c:v>
                </c:pt>
                <c:pt idx="24">
                  <c:v>2011-2012</c:v>
                </c:pt>
              </c:strCache>
            </c:strRef>
          </c:cat>
          <c:val>
            <c:numRef>
              <c:f>'Gra 02'!$B$9:$Z$9</c:f>
              <c:numCache/>
            </c:numRef>
          </c:val>
        </c:ser>
        <c:axId val="44379332"/>
        <c:axId val="63869669"/>
      </c:areaChart>
      <c:catAx>
        <c:axId val="44379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3869669"/>
        <c:crosses val="autoZero"/>
        <c:auto val="1"/>
        <c:lblOffset val="100"/>
        <c:tickLblSkip val="2"/>
        <c:noMultiLvlLbl val="0"/>
      </c:catAx>
      <c:valAx>
        <c:axId val="63869669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43793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092"/>
          <c:w val="0.13125"/>
          <c:h val="0.68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'[1]Feuil1'!#REF!</c:f>
              <c:strCache>
                <c:ptCount val="1"/>
                <c:pt idx="0">
                  <c:v>filles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'[1]Feuil1'!#REF!</c:f>
            </c:strRef>
          </c:cat>
          <c:val>
            <c:numRef>
              <c:f>'[1]Feuil1'!#REF!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'[1]Feuil1'!#REF!</c:f>
              <c:strCache>
                <c:ptCount val="1"/>
                <c:pt idx="0">
                  <c:v>garçons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'[1]Feuil1'!#REF!</c:f>
            </c:strRef>
          </c:cat>
          <c:val>
            <c:numRef>
              <c:f>'[1]Feuil1'!#REF!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'[1]Feuil1'!#REF!</c:f>
              <c:strCache>
                <c:ptCount val="1"/>
                <c:pt idx="0">
                  <c:v>services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'[1]Feuil1'!#REF!</c:f>
            </c:strRef>
          </c:cat>
          <c:val>
            <c:numRef>
              <c:f>'[1]Feuil1'!#REF!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'[1]Feuil1'!#REF!</c:f>
              <c:strCache>
                <c:ptCount val="1"/>
                <c:pt idx="0">
                  <c:v>production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'[1]Feuil1'!#REF!</c:f>
            </c:strRef>
          </c:cat>
          <c:val>
            <c:numRef>
              <c:f>'[1]Feuil1'!#REF!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37956110"/>
        <c:axId val="6060671"/>
      </c:barChart>
      <c:catAx>
        <c:axId val="37956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0671"/>
        <c:crosses val="autoZero"/>
        <c:auto val="1"/>
        <c:lblOffset val="100"/>
        <c:noMultiLvlLbl val="0"/>
      </c:catAx>
      <c:valAx>
        <c:axId val="6060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56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'[2]Feuil1'!$D$1</c:f>
              <c:strCache>
                <c:ptCount val="1"/>
                <c:pt idx="0">
                  <c:v>filles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'[2]Feuil1'!$B$2:$C$11</c:f>
              <c:multiLvlStrCache>
                <c:ptCount val="10"/>
                <c:lvl>
                  <c:pt idx="0">
                    <c:v>Filles</c:v>
                  </c:pt>
                  <c:pt idx="1">
                    <c:v>Services</c:v>
                  </c:pt>
                  <c:pt idx="2">
                    <c:v>Filles</c:v>
                  </c:pt>
                  <c:pt idx="3">
                    <c:v>Services</c:v>
                  </c:pt>
                  <c:pt idx="4">
                    <c:v>Filles</c:v>
                  </c:pt>
                  <c:pt idx="5">
                    <c:v>Services</c:v>
                  </c:pt>
                  <c:pt idx="6">
                    <c:v>Filles</c:v>
                  </c:pt>
                  <c:pt idx="7">
                    <c:v>Services</c:v>
                  </c:pt>
                  <c:pt idx="8">
                    <c:v>Filles</c:v>
                  </c:pt>
                  <c:pt idx="9">
                    <c:v>Services</c:v>
                  </c:pt>
                </c:lvl>
                <c:lvl>
                  <c:pt idx="0">
                    <c:v>niveau 5</c:v>
                  </c:pt>
                  <c:pt idx="2">
                    <c:v>niveau 4</c:v>
                  </c:pt>
                  <c:pt idx="4">
                    <c:v>niveau 3</c:v>
                  </c:pt>
                  <c:pt idx="6">
                    <c:v>niveau 2</c:v>
                  </c:pt>
                  <c:pt idx="8">
                    <c:v>niveau 1</c:v>
                  </c:pt>
                </c:lvl>
              </c:multiLvlStrCache>
            </c:multiLvlStrRef>
          </c:cat>
          <c:val>
            <c:numRef>
              <c:f>'[2]Feuil1'!$D$2:$D$11</c:f>
              <c:numCache>
                <c:ptCount val="10"/>
                <c:pt idx="0">
                  <c:v>48686</c:v>
                </c:pt>
                <c:pt idx="2">
                  <c:v>41121</c:v>
                </c:pt>
                <c:pt idx="4">
                  <c:v>24949</c:v>
                </c:pt>
                <c:pt idx="6">
                  <c:v>8789</c:v>
                </c:pt>
                <c:pt idx="8">
                  <c:v>10676</c:v>
                </c:pt>
              </c:numCache>
            </c:numRef>
          </c:val>
        </c:ser>
        <c:ser>
          <c:idx val="1"/>
          <c:order val="1"/>
          <c:tx>
            <c:strRef>
              <c:f>'[2]Feuil1'!$E$1</c:f>
              <c:strCache>
                <c:ptCount val="1"/>
                <c:pt idx="0">
                  <c:v>garçons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'[2]Feuil1'!$B$2:$C$11</c:f>
              <c:multiLvlStrCache>
                <c:ptCount val="10"/>
                <c:lvl>
                  <c:pt idx="0">
                    <c:v>Filles</c:v>
                  </c:pt>
                  <c:pt idx="1">
                    <c:v>Services</c:v>
                  </c:pt>
                  <c:pt idx="2">
                    <c:v>Filles</c:v>
                  </c:pt>
                  <c:pt idx="3">
                    <c:v>Services</c:v>
                  </c:pt>
                  <c:pt idx="4">
                    <c:v>Filles</c:v>
                  </c:pt>
                  <c:pt idx="5">
                    <c:v>Services</c:v>
                  </c:pt>
                  <c:pt idx="6">
                    <c:v>Filles</c:v>
                  </c:pt>
                  <c:pt idx="7">
                    <c:v>Services</c:v>
                  </c:pt>
                  <c:pt idx="8">
                    <c:v>Filles</c:v>
                  </c:pt>
                  <c:pt idx="9">
                    <c:v>Services</c:v>
                  </c:pt>
                </c:lvl>
                <c:lvl>
                  <c:pt idx="0">
                    <c:v>niveau 5</c:v>
                  </c:pt>
                  <c:pt idx="2">
                    <c:v>niveau 4</c:v>
                  </c:pt>
                  <c:pt idx="4">
                    <c:v>niveau 3</c:v>
                  </c:pt>
                  <c:pt idx="6">
                    <c:v>niveau 2</c:v>
                  </c:pt>
                  <c:pt idx="8">
                    <c:v>niveau 1</c:v>
                  </c:pt>
                </c:lvl>
              </c:multiLvlStrCache>
            </c:multiLvlStrRef>
          </c:cat>
          <c:val>
            <c:numRef>
              <c:f>'[2]Feuil1'!$E$2:$E$11</c:f>
              <c:numCache>
                <c:ptCount val="10"/>
                <c:pt idx="0">
                  <c:v>143171</c:v>
                </c:pt>
                <c:pt idx="2">
                  <c:v>81897</c:v>
                </c:pt>
                <c:pt idx="4">
                  <c:v>37125</c:v>
                </c:pt>
                <c:pt idx="6">
                  <c:v>10400</c:v>
                </c:pt>
                <c:pt idx="8">
                  <c:v>19466</c:v>
                </c:pt>
              </c:numCache>
            </c:numRef>
          </c:val>
        </c:ser>
        <c:ser>
          <c:idx val="2"/>
          <c:order val="2"/>
          <c:tx>
            <c:strRef>
              <c:f>'[2]Feuil1'!$F$1</c:f>
              <c:strCache>
                <c:ptCount val="1"/>
                <c:pt idx="0">
                  <c:v>services 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</c:spPr>
          </c:dPt>
          <c:dPt>
            <c:idx val="3"/>
            <c:invertIfNegative val="0"/>
            <c:spPr>
              <a:solidFill>
                <a:srgbClr val="FFCC00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Pt>
            <c:idx val="7"/>
            <c:invertIfNegative val="0"/>
            <c:spPr>
              <a:solidFill>
                <a:srgbClr val="FFCC00"/>
              </a:solidFill>
            </c:spPr>
          </c:dPt>
          <c:dPt>
            <c:idx val="9"/>
            <c:invertIfNegative val="0"/>
            <c:spPr>
              <a:solidFill>
                <a:srgbClr val="FFCC00"/>
              </a:solidFill>
            </c:spPr>
          </c:dPt>
          <c:cat>
            <c:multiLvlStrRef>
              <c:f>'[2]Feuil1'!$B$2:$C$11</c:f>
              <c:multiLvlStrCache>
                <c:ptCount val="10"/>
                <c:lvl>
                  <c:pt idx="0">
                    <c:v>Filles</c:v>
                  </c:pt>
                  <c:pt idx="1">
                    <c:v>Services</c:v>
                  </c:pt>
                  <c:pt idx="2">
                    <c:v>Filles</c:v>
                  </c:pt>
                  <c:pt idx="3">
                    <c:v>Services</c:v>
                  </c:pt>
                  <c:pt idx="4">
                    <c:v>Filles</c:v>
                  </c:pt>
                  <c:pt idx="5">
                    <c:v>Services</c:v>
                  </c:pt>
                  <c:pt idx="6">
                    <c:v>Filles</c:v>
                  </c:pt>
                  <c:pt idx="7">
                    <c:v>Services</c:v>
                  </c:pt>
                  <c:pt idx="8">
                    <c:v>Filles</c:v>
                  </c:pt>
                  <c:pt idx="9">
                    <c:v>Services</c:v>
                  </c:pt>
                </c:lvl>
                <c:lvl>
                  <c:pt idx="0">
                    <c:v>niveau 5</c:v>
                  </c:pt>
                  <c:pt idx="2">
                    <c:v>niveau 4</c:v>
                  </c:pt>
                  <c:pt idx="4">
                    <c:v>niveau 3</c:v>
                  </c:pt>
                  <c:pt idx="6">
                    <c:v>niveau 2</c:v>
                  </c:pt>
                  <c:pt idx="8">
                    <c:v>niveau 1</c:v>
                  </c:pt>
                </c:lvl>
              </c:multiLvlStrCache>
            </c:multiLvlStrRef>
          </c:cat>
          <c:val>
            <c:numRef>
              <c:f>'[2]Feuil1'!$F$2:$F$11</c:f>
              <c:numCache>
                <c:ptCount val="10"/>
                <c:pt idx="1">
                  <c:v>51894</c:v>
                </c:pt>
                <c:pt idx="3">
                  <c:v>51200</c:v>
                </c:pt>
                <c:pt idx="5">
                  <c:v>37415</c:v>
                </c:pt>
                <c:pt idx="7">
                  <c:v>14237</c:v>
                </c:pt>
                <c:pt idx="9">
                  <c:v>16276</c:v>
                </c:pt>
              </c:numCache>
            </c:numRef>
          </c:val>
        </c:ser>
        <c:ser>
          <c:idx val="3"/>
          <c:order val="3"/>
          <c:tx>
            <c:strRef>
              <c:f>'[2]Feuil1'!$G$1</c:f>
              <c:strCache>
                <c:ptCount val="1"/>
                <c:pt idx="0">
                  <c:v>autres que services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'[2]Feuil1'!$B$2:$C$11</c:f>
              <c:multiLvlStrCache>
                <c:ptCount val="10"/>
                <c:lvl>
                  <c:pt idx="0">
                    <c:v>Filles</c:v>
                  </c:pt>
                  <c:pt idx="1">
                    <c:v>Services</c:v>
                  </c:pt>
                  <c:pt idx="2">
                    <c:v>Filles</c:v>
                  </c:pt>
                  <c:pt idx="3">
                    <c:v>Services</c:v>
                  </c:pt>
                  <c:pt idx="4">
                    <c:v>Filles</c:v>
                  </c:pt>
                  <c:pt idx="5">
                    <c:v>Services</c:v>
                  </c:pt>
                  <c:pt idx="6">
                    <c:v>Filles</c:v>
                  </c:pt>
                  <c:pt idx="7">
                    <c:v>Services</c:v>
                  </c:pt>
                  <c:pt idx="8">
                    <c:v>Filles</c:v>
                  </c:pt>
                  <c:pt idx="9">
                    <c:v>Services</c:v>
                  </c:pt>
                </c:lvl>
                <c:lvl>
                  <c:pt idx="0">
                    <c:v>niveau 5</c:v>
                  </c:pt>
                  <c:pt idx="2">
                    <c:v>niveau 4</c:v>
                  </c:pt>
                  <c:pt idx="4">
                    <c:v>niveau 3</c:v>
                  </c:pt>
                  <c:pt idx="6">
                    <c:v>niveau 2</c:v>
                  </c:pt>
                  <c:pt idx="8">
                    <c:v>niveau 1</c:v>
                  </c:pt>
                </c:lvl>
              </c:multiLvlStrCache>
            </c:multiLvlStrRef>
          </c:cat>
          <c:val>
            <c:numRef>
              <c:f>'[2]Feuil1'!$G$2:$G$11</c:f>
              <c:numCache>
                <c:ptCount val="10"/>
                <c:pt idx="1">
                  <c:v>139963</c:v>
                </c:pt>
                <c:pt idx="3">
                  <c:v>71818</c:v>
                </c:pt>
                <c:pt idx="5">
                  <c:v>24659</c:v>
                </c:pt>
                <c:pt idx="7">
                  <c:v>4952</c:v>
                </c:pt>
                <c:pt idx="9">
                  <c:v>13866</c:v>
                </c:pt>
              </c:numCache>
            </c:numRef>
          </c:val>
        </c:ser>
        <c:overlap val="100"/>
        <c:gapWidth val="50"/>
        <c:axId val="54546040"/>
        <c:axId val="21152313"/>
      </c:barChart>
      <c:catAx>
        <c:axId val="54546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52313"/>
        <c:crosses val="autoZero"/>
        <c:auto val="1"/>
        <c:lblOffset val="100"/>
        <c:noMultiLvlLbl val="0"/>
      </c:catAx>
      <c:valAx>
        <c:axId val="21152313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5460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13</xdr:row>
      <xdr:rowOff>85725</xdr:rowOff>
    </xdr:from>
    <xdr:to>
      <xdr:col>7</xdr:col>
      <xdr:colOff>619125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238125" y="2190750"/>
        <a:ext cx="61817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00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123825</xdr:rowOff>
    </xdr:from>
    <xdr:to>
      <xdr:col>0</xdr:col>
      <xdr:colOff>0</xdr:colOff>
      <xdr:row>16</xdr:row>
      <xdr:rowOff>0</xdr:rowOff>
    </xdr:to>
    <xdr:graphicFrame>
      <xdr:nvGraphicFramePr>
        <xdr:cNvPr id="2" name="Chart 5"/>
        <xdr:cNvGraphicFramePr/>
      </xdr:nvGraphicFramePr>
      <xdr:xfrm>
        <a:off x="0" y="2228850"/>
        <a:ext cx="0" cy="100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rentissage\EtatEcole\filles_services_niveaux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squiepa\LOCALS~1\Temp\notes7904F8\filles_services_niveaux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D1" t="str">
            <v>filles</v>
          </cell>
          <cell r="E1" t="str">
            <v>garçons</v>
          </cell>
          <cell r="F1" t="str">
            <v>services </v>
          </cell>
          <cell r="G1" t="str">
            <v>autres que services</v>
          </cell>
        </row>
        <row r="2">
          <cell r="B2" t="str">
            <v>niveau 5</v>
          </cell>
          <cell r="C2" t="str">
            <v>Filles</v>
          </cell>
          <cell r="D2">
            <v>48686</v>
          </cell>
          <cell r="E2">
            <v>143171</v>
          </cell>
        </row>
        <row r="3">
          <cell r="C3" t="str">
            <v>Services</v>
          </cell>
          <cell r="F3">
            <v>51894</v>
          </cell>
          <cell r="G3">
            <v>139963</v>
          </cell>
        </row>
        <row r="4">
          <cell r="B4" t="str">
            <v>niveau 4</v>
          </cell>
          <cell r="C4" t="str">
            <v>Filles</v>
          </cell>
          <cell r="D4">
            <v>41121</v>
          </cell>
          <cell r="E4">
            <v>81897</v>
          </cell>
        </row>
        <row r="5">
          <cell r="C5" t="str">
            <v>Services</v>
          </cell>
          <cell r="F5">
            <v>51200</v>
          </cell>
          <cell r="G5">
            <v>71818</v>
          </cell>
        </row>
        <row r="6">
          <cell r="B6" t="str">
            <v>niveau 3</v>
          </cell>
          <cell r="C6" t="str">
            <v>Filles</v>
          </cell>
          <cell r="D6">
            <v>24949</v>
          </cell>
          <cell r="E6">
            <v>37125</v>
          </cell>
        </row>
        <row r="7">
          <cell r="C7" t="str">
            <v>Services</v>
          </cell>
          <cell r="F7">
            <v>37415</v>
          </cell>
          <cell r="G7">
            <v>24659</v>
          </cell>
        </row>
        <row r="8">
          <cell r="B8" t="str">
            <v>niveau 2</v>
          </cell>
          <cell r="C8" t="str">
            <v>Filles</v>
          </cell>
          <cell r="D8">
            <v>8789</v>
          </cell>
          <cell r="E8">
            <v>10400</v>
          </cell>
        </row>
        <row r="9">
          <cell r="C9" t="str">
            <v>Services</v>
          </cell>
          <cell r="F9">
            <v>14237</v>
          </cell>
          <cell r="G9">
            <v>4952</v>
          </cell>
        </row>
        <row r="10">
          <cell r="B10" t="str">
            <v>niveau 1</v>
          </cell>
          <cell r="C10" t="str">
            <v>Filles</v>
          </cell>
          <cell r="D10">
            <v>10676</v>
          </cell>
          <cell r="E10">
            <v>19466</v>
          </cell>
        </row>
        <row r="11">
          <cell r="C11" t="str">
            <v>Services</v>
          </cell>
          <cell r="F11">
            <v>16276</v>
          </cell>
          <cell r="G11">
            <v>13866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B3" sqref="B3:I3"/>
    </sheetView>
  </sheetViews>
  <sheetFormatPr defaultColWidth="11.421875" defaultRowHeight="12.75"/>
  <cols>
    <col min="1" max="1" width="13.8515625" style="0" customWidth="1"/>
  </cols>
  <sheetData>
    <row r="1" ht="12.75">
      <c r="A1" s="15" t="s">
        <v>54</v>
      </c>
    </row>
    <row r="3" spans="1:9" ht="12.75">
      <c r="A3" s="80"/>
      <c r="B3" s="88" t="s">
        <v>27</v>
      </c>
      <c r="C3" s="88" t="s">
        <v>28</v>
      </c>
      <c r="D3" s="88" t="s">
        <v>29</v>
      </c>
      <c r="E3" s="88" t="s">
        <v>30</v>
      </c>
      <c r="F3" s="88" t="s">
        <v>33</v>
      </c>
      <c r="G3" s="88" t="s">
        <v>34</v>
      </c>
      <c r="H3" s="88" t="s">
        <v>35</v>
      </c>
      <c r="I3" s="88" t="s">
        <v>52</v>
      </c>
    </row>
    <row r="4" spans="1:9" ht="12.75">
      <c r="A4" s="7" t="s">
        <v>14</v>
      </c>
      <c r="B4" s="9">
        <v>215274</v>
      </c>
      <c r="C4" s="9">
        <v>232157</v>
      </c>
      <c r="D4" s="9">
        <v>245361</v>
      </c>
      <c r="E4" s="9">
        <v>228613</v>
      </c>
      <c r="F4" s="9">
        <v>231659</v>
      </c>
      <c r="G4" s="9">
        <v>209767</v>
      </c>
      <c r="H4" s="10">
        <v>191857</v>
      </c>
      <c r="I4" s="10">
        <v>189560</v>
      </c>
    </row>
    <row r="5" spans="1:9" ht="12.75">
      <c r="A5" s="7" t="s">
        <v>15</v>
      </c>
      <c r="B5" s="9">
        <v>13210</v>
      </c>
      <c r="C5" s="11">
        <v>41327</v>
      </c>
      <c r="D5" s="11">
        <v>69355</v>
      </c>
      <c r="E5" s="11">
        <v>86609</v>
      </c>
      <c r="F5" s="9">
        <v>98470</v>
      </c>
      <c r="G5" s="9">
        <v>111900</v>
      </c>
      <c r="H5" s="12">
        <v>123018</v>
      </c>
      <c r="I5" s="12">
        <v>123888</v>
      </c>
    </row>
    <row r="6" spans="1:11" ht="12.75">
      <c r="A6" s="8" t="s">
        <v>16</v>
      </c>
      <c r="B6" s="9">
        <v>1319</v>
      </c>
      <c r="C6" s="11">
        <v>15273</v>
      </c>
      <c r="D6" s="11">
        <v>35553</v>
      </c>
      <c r="E6" s="11">
        <v>44233</v>
      </c>
      <c r="F6" s="9">
        <v>58572</v>
      </c>
      <c r="G6" s="9">
        <v>59532</v>
      </c>
      <c r="H6" s="12">
        <v>62074</v>
      </c>
      <c r="I6" s="12">
        <v>67193</v>
      </c>
      <c r="J6" s="6"/>
      <c r="K6" s="6"/>
    </row>
    <row r="7" spans="1:9" ht="12.75">
      <c r="A7" s="8" t="s">
        <v>17</v>
      </c>
      <c r="B7" s="13">
        <v>0</v>
      </c>
      <c r="C7" s="14">
        <v>4777</v>
      </c>
      <c r="D7" s="14">
        <v>15633</v>
      </c>
      <c r="E7" s="14">
        <v>26404</v>
      </c>
      <c r="F7" s="9">
        <f>16021+22928</f>
        <v>38949</v>
      </c>
      <c r="G7" s="9">
        <f>17387+26156</f>
        <v>43543</v>
      </c>
      <c r="H7" s="7">
        <f>30142+19189</f>
        <v>49331</v>
      </c>
      <c r="I7" s="7">
        <v>55693</v>
      </c>
    </row>
    <row r="8" spans="1:9" ht="12.75">
      <c r="A8" s="16" t="s">
        <v>6</v>
      </c>
      <c r="B8" s="17">
        <f aca="true" t="shared" si="0" ref="B8:I8">SUM(B4:B7)</f>
        <v>229803</v>
      </c>
      <c r="C8" s="17">
        <f t="shared" si="0"/>
        <v>293534</v>
      </c>
      <c r="D8" s="17">
        <f t="shared" si="0"/>
        <v>365902</v>
      </c>
      <c r="E8" s="17">
        <f t="shared" si="0"/>
        <v>385859</v>
      </c>
      <c r="F8" s="17">
        <f t="shared" si="0"/>
        <v>427650</v>
      </c>
      <c r="G8" s="17">
        <f t="shared" si="0"/>
        <v>424742</v>
      </c>
      <c r="H8" s="17">
        <f t="shared" si="0"/>
        <v>426280</v>
      </c>
      <c r="I8" s="17">
        <f t="shared" si="0"/>
        <v>436334</v>
      </c>
    </row>
    <row r="10" ht="12.75">
      <c r="A10" s="18" t="s">
        <v>12</v>
      </c>
    </row>
    <row r="11" ht="12.75">
      <c r="A11" s="18" t="s">
        <v>7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workbookViewId="0" topLeftCell="A1">
      <selection activeCell="I28" sqref="I28"/>
    </sheetView>
  </sheetViews>
  <sheetFormatPr defaultColWidth="11.421875" defaultRowHeight="12.75"/>
  <cols>
    <col min="1" max="1" width="22.7109375" style="0" customWidth="1"/>
    <col min="2" max="31" width="10.7109375" style="0" customWidth="1"/>
  </cols>
  <sheetData>
    <row r="1" ht="12.75">
      <c r="A1" s="15" t="s">
        <v>53</v>
      </c>
    </row>
    <row r="3" spans="2:21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6" ht="12.75">
      <c r="A4" s="39"/>
      <c r="B4" s="85" t="s">
        <v>36</v>
      </c>
      <c r="C4" s="85" t="s">
        <v>37</v>
      </c>
      <c r="D4" s="85" t="s">
        <v>38</v>
      </c>
      <c r="E4" s="85" t="s">
        <v>27</v>
      </c>
      <c r="F4" s="85" t="s">
        <v>39</v>
      </c>
      <c r="G4" s="85" t="s">
        <v>40</v>
      </c>
      <c r="H4" s="85" t="s">
        <v>41</v>
      </c>
      <c r="I4" s="85" t="s">
        <v>42</v>
      </c>
      <c r="J4" s="85" t="s">
        <v>28</v>
      </c>
      <c r="K4" s="85" t="s">
        <v>43</v>
      </c>
      <c r="L4" s="85" t="s">
        <v>44</v>
      </c>
      <c r="M4" s="85" t="s">
        <v>45</v>
      </c>
      <c r="N4" s="85" t="s">
        <v>25</v>
      </c>
      <c r="O4" s="85" t="s">
        <v>29</v>
      </c>
      <c r="P4" s="85" t="s">
        <v>46</v>
      </c>
      <c r="Q4" s="85" t="s">
        <v>47</v>
      </c>
      <c r="R4" s="85" t="s">
        <v>48</v>
      </c>
      <c r="S4" s="85" t="s">
        <v>49</v>
      </c>
      <c r="T4" s="85" t="s">
        <v>30</v>
      </c>
      <c r="U4" s="85" t="s">
        <v>31</v>
      </c>
      <c r="V4" s="86" t="s">
        <v>32</v>
      </c>
      <c r="W4" s="85" t="s">
        <v>33</v>
      </c>
      <c r="X4" s="85" t="s">
        <v>34</v>
      </c>
      <c r="Y4" s="87" t="s">
        <v>35</v>
      </c>
      <c r="Z4" s="87" t="s">
        <v>52</v>
      </c>
    </row>
    <row r="5" spans="1:26" ht="12.75">
      <c r="A5" s="39" t="s">
        <v>5</v>
      </c>
      <c r="B5" s="40">
        <v>233391</v>
      </c>
      <c r="C5" s="40">
        <v>235668</v>
      </c>
      <c r="D5" s="40">
        <v>226384</v>
      </c>
      <c r="E5" s="40">
        <v>207012</v>
      </c>
      <c r="F5" s="40">
        <v>187700</v>
      </c>
      <c r="G5" s="41">
        <v>172165</v>
      </c>
      <c r="H5" s="41">
        <v>173673</v>
      </c>
      <c r="I5" s="41">
        <v>187471</v>
      </c>
      <c r="J5" s="42">
        <v>194507</v>
      </c>
      <c r="K5" s="43">
        <v>196998</v>
      </c>
      <c r="L5" s="43">
        <v>197861</v>
      </c>
      <c r="M5" s="43">
        <v>196981</v>
      </c>
      <c r="N5" s="43">
        <v>193209</v>
      </c>
      <c r="O5" s="43">
        <v>190536</v>
      </c>
      <c r="P5" s="43">
        <v>184366</v>
      </c>
      <c r="Q5" s="43">
        <v>179872</v>
      </c>
      <c r="R5" s="43">
        <v>175949</v>
      </c>
      <c r="S5" s="43">
        <v>176832</v>
      </c>
      <c r="T5" s="43">
        <v>179921</v>
      </c>
      <c r="U5" s="43">
        <v>184660</v>
      </c>
      <c r="V5" s="42">
        <v>187994</v>
      </c>
      <c r="W5" s="40">
        <v>182721</v>
      </c>
      <c r="X5" s="40">
        <f>177290+5346</f>
        <v>182636</v>
      </c>
      <c r="Y5" s="40">
        <f>176956+5261</f>
        <v>182217</v>
      </c>
      <c r="Z5" s="44">
        <v>182308</v>
      </c>
    </row>
    <row r="6" spans="1:26" ht="12.75">
      <c r="A6" s="39" t="s">
        <v>19</v>
      </c>
      <c r="B6" s="40">
        <v>166</v>
      </c>
      <c r="C6" s="40">
        <v>2456</v>
      </c>
      <c r="D6" s="40">
        <v>4975</v>
      </c>
      <c r="E6" s="40">
        <v>8262</v>
      </c>
      <c r="F6" s="40">
        <v>12350</v>
      </c>
      <c r="G6" s="40">
        <v>17076</v>
      </c>
      <c r="H6" s="40">
        <v>22465</v>
      </c>
      <c r="I6" s="40">
        <v>30565</v>
      </c>
      <c r="J6" s="43">
        <v>37650</v>
      </c>
      <c r="K6" s="43">
        <v>44208</v>
      </c>
      <c r="L6" s="43">
        <v>48645</v>
      </c>
      <c r="M6" s="43">
        <v>52905</v>
      </c>
      <c r="N6" s="43">
        <v>54905</v>
      </c>
      <c r="O6" s="43">
        <v>54825</v>
      </c>
      <c r="P6" s="43">
        <v>53122</v>
      </c>
      <c r="Q6" s="43">
        <v>52294</v>
      </c>
      <c r="R6" s="43">
        <v>49386</v>
      </c>
      <c r="S6" s="43">
        <v>48442</v>
      </c>
      <c r="T6" s="43">
        <v>48692</v>
      </c>
      <c r="U6" s="43">
        <v>50731</v>
      </c>
      <c r="V6" s="42">
        <v>51300</v>
      </c>
      <c r="W6" s="45">
        <v>48938</v>
      </c>
      <c r="X6" s="45">
        <f>22539+4592</f>
        <v>27131</v>
      </c>
      <c r="Y6" s="40">
        <f>4320+5320</f>
        <v>9640</v>
      </c>
      <c r="Z6" s="44">
        <v>7252</v>
      </c>
    </row>
    <row r="7" spans="1:26" ht="12.75">
      <c r="A7" s="39" t="s">
        <v>15</v>
      </c>
      <c r="B7" s="40">
        <v>2198</v>
      </c>
      <c r="C7" s="40">
        <v>5585</v>
      </c>
      <c r="D7" s="40">
        <v>9629</v>
      </c>
      <c r="E7" s="40">
        <v>13210</v>
      </c>
      <c r="F7" s="40">
        <v>17203</v>
      </c>
      <c r="G7" s="40">
        <v>19796</v>
      </c>
      <c r="H7" s="40">
        <v>23698</v>
      </c>
      <c r="I7" s="40">
        <v>31026</v>
      </c>
      <c r="J7" s="43">
        <v>41327</v>
      </c>
      <c r="K7" s="43">
        <v>48438</v>
      </c>
      <c r="L7" s="43">
        <v>56579</v>
      </c>
      <c r="M7" s="43">
        <v>62622</v>
      </c>
      <c r="N7" s="43">
        <v>66469</v>
      </c>
      <c r="O7" s="43">
        <v>69355</v>
      </c>
      <c r="P7" s="43">
        <v>71828</v>
      </c>
      <c r="Q7" s="43">
        <v>74802</v>
      </c>
      <c r="R7" s="43">
        <v>77362</v>
      </c>
      <c r="S7" s="43">
        <v>80623</v>
      </c>
      <c r="T7" s="43">
        <v>86609</v>
      </c>
      <c r="U7" s="43">
        <v>91951</v>
      </c>
      <c r="V7" s="42">
        <v>95753</v>
      </c>
      <c r="W7" s="40">
        <v>98470</v>
      </c>
      <c r="X7" s="40">
        <v>111900</v>
      </c>
      <c r="Y7" s="45">
        <v>123018</v>
      </c>
      <c r="Z7" s="45">
        <v>123888</v>
      </c>
    </row>
    <row r="8" spans="1:26" ht="12.75">
      <c r="A8" s="46" t="s">
        <v>16</v>
      </c>
      <c r="B8" s="40">
        <v>0</v>
      </c>
      <c r="C8" s="40">
        <v>242</v>
      </c>
      <c r="D8" s="40">
        <v>703</v>
      </c>
      <c r="E8" s="40">
        <v>1319</v>
      </c>
      <c r="F8" s="40">
        <v>2724</v>
      </c>
      <c r="G8" s="40">
        <v>3960</v>
      </c>
      <c r="H8" s="40">
        <v>5897</v>
      </c>
      <c r="I8" s="40">
        <v>9234</v>
      </c>
      <c r="J8" s="43">
        <v>15273</v>
      </c>
      <c r="K8" s="43">
        <v>19952</v>
      </c>
      <c r="L8" s="43">
        <v>25603</v>
      </c>
      <c r="M8" s="43">
        <v>29581</v>
      </c>
      <c r="N8" s="43">
        <v>32507</v>
      </c>
      <c r="O8" s="43">
        <v>35553</v>
      </c>
      <c r="P8" s="43">
        <v>37234</v>
      </c>
      <c r="Q8" s="43">
        <v>37751</v>
      </c>
      <c r="R8" s="43">
        <v>38217</v>
      </c>
      <c r="S8" s="43">
        <v>39560</v>
      </c>
      <c r="T8" s="43">
        <v>44233</v>
      </c>
      <c r="U8" s="43">
        <v>50316</v>
      </c>
      <c r="V8" s="42">
        <v>55577</v>
      </c>
      <c r="W8" s="40">
        <v>58572</v>
      </c>
      <c r="X8" s="40">
        <v>59532</v>
      </c>
      <c r="Y8" s="45">
        <v>62074</v>
      </c>
      <c r="Z8" s="45">
        <v>67193</v>
      </c>
    </row>
    <row r="9" spans="1:26" ht="12.75">
      <c r="A9" s="46" t="s">
        <v>17</v>
      </c>
      <c r="B9" s="47">
        <v>0</v>
      </c>
      <c r="C9" s="47">
        <v>0</v>
      </c>
      <c r="D9" s="47">
        <v>0</v>
      </c>
      <c r="E9" s="47">
        <v>0</v>
      </c>
      <c r="F9" s="47">
        <v>312</v>
      </c>
      <c r="G9" s="47">
        <v>828</v>
      </c>
      <c r="H9" s="47">
        <v>1932</v>
      </c>
      <c r="I9" s="47">
        <v>3306</v>
      </c>
      <c r="J9" s="48">
        <v>4777</v>
      </c>
      <c r="K9" s="48">
        <v>6357</v>
      </c>
      <c r="L9" s="48">
        <v>9018</v>
      </c>
      <c r="M9" s="48">
        <v>11579</v>
      </c>
      <c r="N9" s="48">
        <v>13177</v>
      </c>
      <c r="O9" s="48">
        <v>15633</v>
      </c>
      <c r="P9" s="48">
        <v>16420</v>
      </c>
      <c r="Q9" s="48">
        <v>18757</v>
      </c>
      <c r="R9" s="48">
        <v>21052</v>
      </c>
      <c r="S9" s="48">
        <v>23531</v>
      </c>
      <c r="T9" s="48">
        <v>26404</v>
      </c>
      <c r="U9" s="48">
        <v>30151</v>
      </c>
      <c r="V9" s="49">
        <v>34538</v>
      </c>
      <c r="W9" s="47">
        <v>38949</v>
      </c>
      <c r="X9" s="47">
        <v>43543</v>
      </c>
      <c r="Y9" s="40">
        <f>30142+19189</f>
        <v>49331</v>
      </c>
      <c r="Z9" s="40">
        <v>55693</v>
      </c>
    </row>
    <row r="10" spans="1:26" ht="12.75">
      <c r="A10" s="46" t="s">
        <v>18</v>
      </c>
      <c r="B10" s="40">
        <f aca="true" t="shared" si="0" ref="B10:V10">SUM(B5:B9)</f>
        <v>235755</v>
      </c>
      <c r="C10" s="40">
        <f t="shared" si="0"/>
        <v>243951</v>
      </c>
      <c r="D10" s="40">
        <f t="shared" si="0"/>
        <v>241691</v>
      </c>
      <c r="E10" s="40">
        <f t="shared" si="0"/>
        <v>229803</v>
      </c>
      <c r="F10" s="40">
        <f t="shared" si="0"/>
        <v>220289</v>
      </c>
      <c r="G10" s="40">
        <f t="shared" si="0"/>
        <v>213825</v>
      </c>
      <c r="H10" s="40">
        <f t="shared" si="0"/>
        <v>227665</v>
      </c>
      <c r="I10" s="40">
        <f t="shared" si="0"/>
        <v>261602</v>
      </c>
      <c r="J10" s="40">
        <f t="shared" si="0"/>
        <v>293534</v>
      </c>
      <c r="K10" s="40">
        <f t="shared" si="0"/>
        <v>315953</v>
      </c>
      <c r="L10" s="40">
        <f t="shared" si="0"/>
        <v>337706</v>
      </c>
      <c r="M10" s="40">
        <f t="shared" si="0"/>
        <v>353668</v>
      </c>
      <c r="N10" s="40">
        <f t="shared" si="0"/>
        <v>360267</v>
      </c>
      <c r="O10" s="40">
        <f t="shared" si="0"/>
        <v>365902</v>
      </c>
      <c r="P10" s="40">
        <f t="shared" si="0"/>
        <v>362970</v>
      </c>
      <c r="Q10" s="40">
        <f t="shared" si="0"/>
        <v>363476</v>
      </c>
      <c r="R10" s="40">
        <f t="shared" si="0"/>
        <v>361966</v>
      </c>
      <c r="S10" s="40">
        <f t="shared" si="0"/>
        <v>368988</v>
      </c>
      <c r="T10" s="40">
        <f t="shared" si="0"/>
        <v>385859</v>
      </c>
      <c r="U10" s="40">
        <f t="shared" si="0"/>
        <v>407809</v>
      </c>
      <c r="V10" s="40">
        <f t="shared" si="0"/>
        <v>425162</v>
      </c>
      <c r="W10" s="40">
        <v>427650</v>
      </c>
      <c r="X10" s="40">
        <v>424742</v>
      </c>
      <c r="Y10" s="40">
        <f>SUM(Y5:Y9)</f>
        <v>426280</v>
      </c>
      <c r="Z10" s="40">
        <f>SUM(Z5:Z9)</f>
        <v>436334</v>
      </c>
    </row>
    <row r="11" spans="1:2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3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3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workbookViewId="0" topLeftCell="A1">
      <selection activeCell="A47" sqref="A47"/>
    </sheetView>
  </sheetViews>
  <sheetFormatPr defaultColWidth="11.421875" defaultRowHeight="12.75"/>
  <cols>
    <col min="1" max="1" width="23.140625" style="0" customWidth="1"/>
    <col min="2" max="30" width="10.7109375" style="0" customWidth="1"/>
  </cols>
  <sheetData>
    <row r="1" ht="12.75">
      <c r="A1" s="15" t="s">
        <v>55</v>
      </c>
    </row>
    <row r="3" spans="1:27" s="1" customFormat="1" ht="13.5" customHeight="1">
      <c r="A3" s="50"/>
      <c r="B3" s="51" t="s">
        <v>36</v>
      </c>
      <c r="C3" s="51" t="s">
        <v>37</v>
      </c>
      <c r="D3" s="51" t="s">
        <v>38</v>
      </c>
      <c r="E3" s="51" t="s">
        <v>27</v>
      </c>
      <c r="F3" s="51" t="s">
        <v>39</v>
      </c>
      <c r="G3" s="51" t="s">
        <v>40</v>
      </c>
      <c r="H3" s="51" t="s">
        <v>41</v>
      </c>
      <c r="I3" s="51" t="s">
        <v>42</v>
      </c>
      <c r="J3" s="51" t="s">
        <v>28</v>
      </c>
      <c r="K3" s="51" t="s">
        <v>43</v>
      </c>
      <c r="L3" s="51" t="s">
        <v>44</v>
      </c>
      <c r="M3" s="51" t="s">
        <v>45</v>
      </c>
      <c r="N3" s="51" t="s">
        <v>25</v>
      </c>
      <c r="O3" s="51" t="s">
        <v>29</v>
      </c>
      <c r="P3" s="51" t="s">
        <v>46</v>
      </c>
      <c r="Q3" s="51" t="s">
        <v>47</v>
      </c>
      <c r="R3" s="51" t="s">
        <v>48</v>
      </c>
      <c r="S3" s="52" t="s">
        <v>49</v>
      </c>
      <c r="T3" s="53" t="s">
        <v>30</v>
      </c>
      <c r="U3" s="54" t="s">
        <v>31</v>
      </c>
      <c r="V3" s="54" t="s">
        <v>32</v>
      </c>
      <c r="W3" s="54" t="s">
        <v>33</v>
      </c>
      <c r="X3" s="55" t="s">
        <v>34</v>
      </c>
      <c r="Y3" s="55" t="s">
        <v>35</v>
      </c>
      <c r="Z3" s="55" t="s">
        <v>52</v>
      </c>
      <c r="AA3" s="56"/>
    </row>
    <row r="4" spans="1:27" s="2" customFormat="1" ht="13.5" customHeight="1">
      <c r="A4" s="57" t="s">
        <v>0</v>
      </c>
      <c r="B4" s="58">
        <v>7.086903667166115</v>
      </c>
      <c r="C4" s="59">
        <v>7.277841137719977</v>
      </c>
      <c r="D4" s="58">
        <v>7.044752539137368</v>
      </c>
      <c r="E4" s="59">
        <v>6.758714926636261</v>
      </c>
      <c r="F4" s="58">
        <v>6.522747099480158</v>
      </c>
      <c r="G4" s="59">
        <v>6.439440584107085</v>
      </c>
      <c r="H4" s="58">
        <v>6.7822235355966995</v>
      </c>
      <c r="I4" s="59">
        <v>7.61315064531864</v>
      </c>
      <c r="J4" s="58">
        <v>8.152528026255377</v>
      </c>
      <c r="K4" s="59">
        <v>8.57738662231515</v>
      </c>
      <c r="L4" s="58">
        <v>8.838741031224258</v>
      </c>
      <c r="M4" s="59">
        <v>9.17871369614281</v>
      </c>
      <c r="N4" s="58">
        <v>9.357190395819993</v>
      </c>
      <c r="O4" s="59">
        <v>9.607644479182246</v>
      </c>
      <c r="P4" s="58">
        <v>9.64126536880909</v>
      </c>
      <c r="Q4" s="59">
        <v>9.56701702359194</v>
      </c>
      <c r="R4" s="58">
        <v>9.374736560109886</v>
      </c>
      <c r="S4" s="59">
        <v>9.5104617787351</v>
      </c>
      <c r="T4" s="60">
        <v>9.625542443711781</v>
      </c>
      <c r="U4" s="61">
        <v>10.035083471784837</v>
      </c>
      <c r="V4" s="62">
        <v>9.972771125151764</v>
      </c>
      <c r="W4" s="63">
        <v>9.975917136017717</v>
      </c>
      <c r="X4" s="60">
        <v>9.678692270768977</v>
      </c>
      <c r="Y4" s="60">
        <v>9.666543458688846</v>
      </c>
      <c r="Z4" s="60">
        <v>9.420833350294513</v>
      </c>
      <c r="AA4" s="64"/>
    </row>
    <row r="5" spans="1:27" s="2" customFormat="1" ht="13.5" customHeight="1">
      <c r="A5" s="65" t="s">
        <v>1</v>
      </c>
      <c r="B5" s="66">
        <v>0.2182105321620019</v>
      </c>
      <c r="C5" s="67">
        <v>0.34503598628809584</v>
      </c>
      <c r="D5" s="66">
        <v>0.4472124579098062</v>
      </c>
      <c r="E5" s="67">
        <v>0.5025034036308698</v>
      </c>
      <c r="F5" s="66">
        <v>0.6724360806266739</v>
      </c>
      <c r="G5" s="67">
        <v>0.8515841288122553</v>
      </c>
      <c r="H5" s="66">
        <v>1.1657291732778794</v>
      </c>
      <c r="I5" s="67">
        <v>1.7549632781325666</v>
      </c>
      <c r="J5" s="66">
        <v>2.192979780686914</v>
      </c>
      <c r="K5" s="67">
        <v>2.471986299900032</v>
      </c>
      <c r="L5" s="66">
        <v>2.848011383755471</v>
      </c>
      <c r="M5" s="67">
        <v>2.939323549357979</v>
      </c>
      <c r="N5" s="66">
        <v>3.0105120900490894</v>
      </c>
      <c r="O5" s="67">
        <v>2.965846016704789</v>
      </c>
      <c r="P5" s="66">
        <v>2.819811946975088</v>
      </c>
      <c r="Q5" s="67">
        <v>2.7970900761350377</v>
      </c>
      <c r="R5" s="66">
        <v>2.8634106114342166</v>
      </c>
      <c r="S5" s="67">
        <v>2.947936748949844</v>
      </c>
      <c r="T5" s="68">
        <v>3.338395336260202</v>
      </c>
      <c r="U5" s="69">
        <v>3.632079907748346</v>
      </c>
      <c r="V5" s="70">
        <v>3.9720053792960766</v>
      </c>
      <c r="W5" s="71">
        <v>4.063136918982073</v>
      </c>
      <c r="X5" s="68">
        <v>4.271060819821038</v>
      </c>
      <c r="Y5" s="68">
        <v>4.58764223329031</v>
      </c>
      <c r="Z5" s="68">
        <v>5.066526870309044</v>
      </c>
      <c r="AA5" s="64"/>
    </row>
    <row r="6" spans="1:27" s="2" customFormat="1" ht="13.5" customHeight="1">
      <c r="A6" s="65" t="s">
        <v>2</v>
      </c>
      <c r="B6" s="66">
        <v>2.6890439621015227</v>
      </c>
      <c r="C6" s="67">
        <v>2.7897085368050107</v>
      </c>
      <c r="D6" s="66">
        <v>2.8027948610923774</v>
      </c>
      <c r="E6" s="67">
        <v>2.7280710932259025</v>
      </c>
      <c r="F6" s="66">
        <v>2.687072994170967</v>
      </c>
      <c r="G6" s="67">
        <v>2.653311171625167</v>
      </c>
      <c r="H6" s="66">
        <v>2.704563955361119</v>
      </c>
      <c r="I6" s="67">
        <v>2.8689206860655005</v>
      </c>
      <c r="J6" s="66">
        <v>3.042232485647911</v>
      </c>
      <c r="K6" s="67">
        <v>3.1125487534623875</v>
      </c>
      <c r="L6" s="66">
        <v>3.14192181298601</v>
      </c>
      <c r="M6" s="67">
        <v>3.2766689821126995</v>
      </c>
      <c r="N6" s="66">
        <v>3.3481077799949417</v>
      </c>
      <c r="O6" s="67">
        <v>3.510220439153664</v>
      </c>
      <c r="P6" s="66">
        <v>3.5277624473745854</v>
      </c>
      <c r="Q6" s="67">
        <v>3.5194758517584908</v>
      </c>
      <c r="R6" s="66">
        <v>3.461813421527581</v>
      </c>
      <c r="S6" s="67">
        <v>3.5086921802930617</v>
      </c>
      <c r="T6" s="68">
        <v>3.524308253952083</v>
      </c>
      <c r="U6" s="69">
        <v>3.679490915727572</v>
      </c>
      <c r="V6" s="70">
        <v>3.6579095718862003</v>
      </c>
      <c r="W6" s="71">
        <v>3.7135564836672517</v>
      </c>
      <c r="X6" s="68">
        <v>3.6553305366255633</v>
      </c>
      <c r="Y6" s="68">
        <v>3.6851770897736023</v>
      </c>
      <c r="Z6" s="68">
        <v>3.6473310795332865</v>
      </c>
      <c r="AA6" s="64"/>
    </row>
    <row r="7" spans="1:27" s="2" customFormat="1" ht="13.5" customHeight="1">
      <c r="A7" s="72" t="s">
        <v>3</v>
      </c>
      <c r="B7" s="73">
        <v>0.20305784762587792</v>
      </c>
      <c r="C7" s="74">
        <v>0.2948463037576138</v>
      </c>
      <c r="D7" s="73">
        <v>0.3632503910695336</v>
      </c>
      <c r="E7" s="74">
        <v>0.4244880736325882</v>
      </c>
      <c r="F7" s="73">
        <v>0.5172393659442871</v>
      </c>
      <c r="G7" s="74">
        <v>0.6348404376088022</v>
      </c>
      <c r="H7" s="73">
        <v>0.7767385702513112</v>
      </c>
      <c r="I7" s="74">
        <v>1.0474709880545663</v>
      </c>
      <c r="J7" s="73">
        <v>1.3179932902013836</v>
      </c>
      <c r="K7" s="74">
        <v>1.527045181524456</v>
      </c>
      <c r="L7" s="73">
        <v>1.7391857383380185</v>
      </c>
      <c r="M7" s="74">
        <v>1.8209759582996523</v>
      </c>
      <c r="N7" s="73">
        <v>1.8953333399788594</v>
      </c>
      <c r="O7" s="74">
        <v>1.9167485784916738</v>
      </c>
      <c r="P7" s="73">
        <v>1.90158575780784</v>
      </c>
      <c r="Q7" s="74">
        <v>1.953891002887951</v>
      </c>
      <c r="R7" s="73">
        <v>2.001404912542683</v>
      </c>
      <c r="S7" s="74">
        <v>2.0228689962065323</v>
      </c>
      <c r="T7" s="75">
        <v>2.244730300403287</v>
      </c>
      <c r="U7" s="76">
        <v>2.4341496307159995</v>
      </c>
      <c r="V7" s="77">
        <v>2.5894848337117033</v>
      </c>
      <c r="W7" s="78">
        <v>2.700862954307549</v>
      </c>
      <c r="X7" s="75">
        <v>2.7990976418675317</v>
      </c>
      <c r="Y7" s="75">
        <v>2.963773961814759</v>
      </c>
      <c r="Z7" s="75">
        <v>3.2271944922547333</v>
      </c>
      <c r="AA7" s="64"/>
    </row>
    <row r="8" spans="1:26" s="2" customFormat="1" ht="13.5" customHeight="1">
      <c r="A8" s="19" t="s">
        <v>58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s="2" customFormat="1" ht="13.5" customHeight="1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s="2" customFormat="1" ht="13.5" customHeight="1">
      <c r="A10" s="19" t="s">
        <v>13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0"/>
      <c r="W10" s="20"/>
      <c r="X10" s="20"/>
      <c r="Y10" s="19"/>
      <c r="Z10" s="19"/>
    </row>
    <row r="11" spans="1:2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21"/>
      <c r="V11" s="21"/>
      <c r="W11" s="21"/>
      <c r="X11" s="21"/>
      <c r="Y11" s="3"/>
      <c r="Z11" s="3"/>
    </row>
    <row r="12" spans="21:24" ht="12.75">
      <c r="U12" s="4"/>
      <c r="V12" s="4"/>
      <c r="W12" s="4"/>
      <c r="X12" s="4"/>
    </row>
    <row r="13" spans="21:24" ht="12.75">
      <c r="U13" s="4"/>
      <c r="V13" s="4"/>
      <c r="W13" s="4"/>
      <c r="X13" s="4"/>
    </row>
    <row r="14" spans="21:23" ht="12.75">
      <c r="U14" s="4"/>
      <c r="V14" s="4"/>
      <c r="W14" s="4"/>
    </row>
    <row r="15" spans="21:23" ht="12.75">
      <c r="U15" s="4"/>
      <c r="V15" s="4"/>
      <c r="W15" s="4"/>
    </row>
    <row r="16" spans="21:23" ht="12.75">
      <c r="U16" s="4"/>
      <c r="V16" s="4"/>
      <c r="W16" s="4"/>
    </row>
    <row r="17" spans="21:23" ht="12.75">
      <c r="U17" s="4"/>
      <c r="V17" s="4"/>
      <c r="W17" s="4"/>
    </row>
    <row r="18" spans="21:23" ht="12.75">
      <c r="U18" s="4"/>
      <c r="V18" s="4"/>
      <c r="W18" s="4"/>
    </row>
    <row r="19" spans="21:23" ht="12.75">
      <c r="U19" s="4"/>
      <c r="V19" s="4"/>
      <c r="W19" s="4"/>
    </row>
    <row r="20" spans="21:23" ht="12.75">
      <c r="U20" s="4"/>
      <c r="V20" s="4"/>
      <c r="W20" s="4"/>
    </row>
    <row r="50" spans="2:10" ht="12.75">
      <c r="B50" s="4"/>
      <c r="C50" s="4"/>
      <c r="D50" s="4"/>
      <c r="H50" s="4"/>
      <c r="I50" s="4"/>
      <c r="J50" s="4"/>
    </row>
    <row r="51" spans="2:10" ht="12.75">
      <c r="B51" s="4"/>
      <c r="C51" s="4"/>
      <c r="D51" s="4"/>
      <c r="H51" s="4"/>
      <c r="I51" s="4"/>
      <c r="J51" s="4"/>
    </row>
    <row r="54" spans="3:10" ht="12.75">
      <c r="C54" s="4"/>
      <c r="D54" s="4"/>
      <c r="E54" s="4"/>
      <c r="H54" s="4"/>
      <c r="I54" s="4"/>
      <c r="J54" s="4"/>
    </row>
    <row r="55" spans="3:12" ht="12.75">
      <c r="C55" s="4"/>
      <c r="D55" s="4"/>
      <c r="E55" s="4"/>
      <c r="H55" s="4"/>
      <c r="I55" s="4"/>
      <c r="J55" s="4"/>
      <c r="K55" s="4"/>
      <c r="L55" s="4"/>
    </row>
    <row r="56" spans="11:12" ht="12.75">
      <c r="K56" s="4"/>
      <c r="L56" s="4"/>
    </row>
    <row r="57" spans="11:12" ht="12.75">
      <c r="K57" s="4"/>
      <c r="L57" s="4"/>
    </row>
    <row r="58" spans="11:12" ht="12.75">
      <c r="K58" s="4"/>
      <c r="L58" s="4"/>
    </row>
    <row r="60" spans="3:10" ht="12.75">
      <c r="C60" s="4"/>
      <c r="D60" s="4"/>
      <c r="E60" s="4"/>
      <c r="H60" s="4"/>
      <c r="I60" s="4"/>
      <c r="J60" s="4"/>
    </row>
    <row r="61" spans="3:10" ht="12.75">
      <c r="C61" s="4"/>
      <c r="D61" s="4"/>
      <c r="E61" s="4"/>
      <c r="H61" s="4"/>
      <c r="I61" s="4"/>
      <c r="J61" s="4"/>
    </row>
    <row r="62" spans="10:12" ht="12.75">
      <c r="J62" s="4"/>
      <c r="K62" s="4"/>
      <c r="L62" s="4"/>
    </row>
    <row r="63" spans="10:12" ht="12.75">
      <c r="J63" s="4"/>
      <c r="K63" s="4"/>
      <c r="L63" s="4"/>
    </row>
    <row r="64" spans="10:12" ht="12.75">
      <c r="J64" s="4"/>
      <c r="K64" s="4"/>
      <c r="L64" s="4"/>
    </row>
    <row r="65" spans="10:12" ht="12.75">
      <c r="J65" s="4"/>
      <c r="K65" s="4"/>
      <c r="L65" s="4"/>
    </row>
    <row r="66" spans="3:4" ht="12.75">
      <c r="C66" s="4"/>
      <c r="D66" s="4"/>
    </row>
    <row r="67" spans="3:4" ht="12.75">
      <c r="C67" s="4"/>
      <c r="D67" s="4"/>
    </row>
    <row r="68" spans="3:4" ht="12.75">
      <c r="C68" s="4"/>
      <c r="D68" s="4"/>
    </row>
    <row r="69" spans="3:4" ht="12.75">
      <c r="C69" s="4"/>
      <c r="D69" s="4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 topLeftCell="A1">
      <selection activeCell="G32" sqref="G32"/>
    </sheetView>
  </sheetViews>
  <sheetFormatPr defaultColWidth="11.421875" defaultRowHeight="12.75"/>
  <cols>
    <col min="7" max="7" width="12.28125" style="0" customWidth="1"/>
  </cols>
  <sheetData>
    <row r="1" ht="12.75">
      <c r="A1" s="15" t="s">
        <v>56</v>
      </c>
    </row>
    <row r="3" spans="1:12" ht="63.75" customHeight="1">
      <c r="A3" s="22" t="s">
        <v>26</v>
      </c>
      <c r="B3" s="29" t="s">
        <v>20</v>
      </c>
      <c r="C3" s="30" t="s">
        <v>21</v>
      </c>
      <c r="D3" s="30" t="s">
        <v>18</v>
      </c>
      <c r="E3" s="31" t="s">
        <v>50</v>
      </c>
      <c r="F3" s="29" t="s">
        <v>22</v>
      </c>
      <c r="G3" s="32" t="s">
        <v>24</v>
      </c>
      <c r="H3" s="30" t="s">
        <v>18</v>
      </c>
      <c r="I3" s="31" t="s">
        <v>51</v>
      </c>
      <c r="J3" s="5"/>
      <c r="K3" s="5"/>
      <c r="L3" s="5"/>
    </row>
    <row r="4" spans="1:12" ht="12.75">
      <c r="A4" s="33" t="s">
        <v>8</v>
      </c>
      <c r="B4" s="34">
        <v>48429</v>
      </c>
      <c r="C4" s="35">
        <v>141131</v>
      </c>
      <c r="D4" s="35">
        <f>SUM(B4:C4)</f>
        <v>189560</v>
      </c>
      <c r="E4" s="36">
        <f>B4/D4</f>
        <v>0.2554811141591053</v>
      </c>
      <c r="F4" s="34">
        <v>50154</v>
      </c>
      <c r="G4" s="35">
        <v>139406</v>
      </c>
      <c r="H4" s="35">
        <f>SUM(F4:G4)</f>
        <v>189560</v>
      </c>
      <c r="I4" s="36">
        <f>F4/H4</f>
        <v>0.2645811352606035</v>
      </c>
      <c r="J4" s="5"/>
      <c r="K4" s="5"/>
      <c r="L4" s="5"/>
    </row>
    <row r="5" spans="1:12" ht="12.75">
      <c r="A5" s="23" t="s">
        <v>23</v>
      </c>
      <c r="B5" s="25">
        <v>41724</v>
      </c>
      <c r="C5" s="24">
        <v>82164</v>
      </c>
      <c r="D5" s="24">
        <f>SUM(B5:C5)</f>
        <v>123888</v>
      </c>
      <c r="E5" s="26">
        <f>B5/D5</f>
        <v>0.3367880666408369</v>
      </c>
      <c r="F5" s="25">
        <v>51612</v>
      </c>
      <c r="G5" s="24">
        <f>37+72239</f>
        <v>72276</v>
      </c>
      <c r="H5" s="24">
        <f>SUM(F5:G5)</f>
        <v>123888</v>
      </c>
      <c r="I5" s="26">
        <f>F5/H5</f>
        <v>0.4166020922123208</v>
      </c>
      <c r="J5" s="5"/>
      <c r="K5" s="5"/>
      <c r="L5" s="5"/>
    </row>
    <row r="6" spans="1:12" ht="12.75">
      <c r="A6" s="23" t="s">
        <v>9</v>
      </c>
      <c r="B6" s="25">
        <v>26217</v>
      </c>
      <c r="C6" s="24">
        <v>40976</v>
      </c>
      <c r="D6" s="24">
        <f>SUM(B6:C6)</f>
        <v>67193</v>
      </c>
      <c r="E6" s="26">
        <f>B6/D6</f>
        <v>0.39017457175598647</v>
      </c>
      <c r="F6" s="25">
        <v>39489</v>
      </c>
      <c r="G6" s="24">
        <f>223+27481</f>
        <v>27704</v>
      </c>
      <c r="H6" s="24">
        <f>SUM(F6:G6)</f>
        <v>67193</v>
      </c>
      <c r="I6" s="26">
        <f>F6/H6</f>
        <v>0.5876951468158885</v>
      </c>
      <c r="J6" s="5"/>
      <c r="K6" s="5"/>
      <c r="L6" s="5"/>
    </row>
    <row r="7" spans="1:12" ht="12.75">
      <c r="A7" s="23" t="s">
        <v>10</v>
      </c>
      <c r="B7" s="25">
        <v>10253</v>
      </c>
      <c r="C7" s="24">
        <v>11509</v>
      </c>
      <c r="D7" s="24">
        <f>SUM(B7:C7)</f>
        <v>21762</v>
      </c>
      <c r="E7" s="26">
        <f>B7/D7</f>
        <v>0.4711423582391324</v>
      </c>
      <c r="F7" s="25">
        <v>16097</v>
      </c>
      <c r="G7" s="24">
        <f>524+5141</f>
        <v>5665</v>
      </c>
      <c r="H7" s="24">
        <f>SUM(F7:G7)</f>
        <v>21762</v>
      </c>
      <c r="I7" s="26">
        <f>F7/H7</f>
        <v>0.7396838525870784</v>
      </c>
      <c r="J7" s="5"/>
      <c r="K7" s="5"/>
      <c r="L7" s="5"/>
    </row>
    <row r="8" spans="1:12" ht="12.75">
      <c r="A8" s="37" t="s">
        <v>11</v>
      </c>
      <c r="B8" s="27">
        <v>12258</v>
      </c>
      <c r="C8" s="28">
        <v>21673</v>
      </c>
      <c r="D8" s="28">
        <f>SUM(B8:C8)</f>
        <v>33931</v>
      </c>
      <c r="E8" s="38">
        <f>B8/D8</f>
        <v>0.36126256225870146</v>
      </c>
      <c r="F8" s="27">
        <v>18471</v>
      </c>
      <c r="G8" s="28">
        <f>1827+13633</f>
        <v>15460</v>
      </c>
      <c r="H8" s="28">
        <f>SUM(F8:G8)</f>
        <v>33931</v>
      </c>
      <c r="I8" s="38">
        <f>F8/H8</f>
        <v>0.5443694556600159</v>
      </c>
      <c r="J8" s="5"/>
      <c r="K8" s="5"/>
      <c r="L8" s="5"/>
    </row>
    <row r="9" spans="1:12" ht="12.75">
      <c r="A9" s="5"/>
      <c r="B9" s="79"/>
      <c r="C9" s="79"/>
      <c r="D9" s="79"/>
      <c r="E9" s="5"/>
      <c r="F9" s="5"/>
      <c r="G9" s="5"/>
      <c r="H9" s="5"/>
      <c r="I9" s="5"/>
      <c r="J9" s="5"/>
      <c r="K9" s="5"/>
      <c r="L9" s="5"/>
    </row>
    <row r="10" spans="1:3" ht="12.75">
      <c r="A10" s="81"/>
      <c r="B10" s="82" t="s">
        <v>59</v>
      </c>
      <c r="C10" s="82" t="s">
        <v>51</v>
      </c>
    </row>
    <row r="11" spans="1:12" ht="12.75">
      <c r="A11" s="83" t="s">
        <v>8</v>
      </c>
      <c r="B11" s="84">
        <v>0.2554811141591053</v>
      </c>
      <c r="C11" s="84">
        <v>0.2645811352606035</v>
      </c>
      <c r="K11" s="6"/>
      <c r="L11" s="6"/>
    </row>
    <row r="12" spans="1:3" ht="12.75">
      <c r="A12" s="83" t="s">
        <v>23</v>
      </c>
      <c r="B12" s="84">
        <v>0.3367880666408369</v>
      </c>
      <c r="C12" s="84">
        <v>0.4166020922123208</v>
      </c>
    </row>
    <row r="13" spans="1:12" ht="12.75">
      <c r="A13" s="83" t="s">
        <v>9</v>
      </c>
      <c r="B13" s="84">
        <v>0.39017457175598647</v>
      </c>
      <c r="C13" s="84">
        <v>0.5876951468158885</v>
      </c>
      <c r="K13" s="6"/>
      <c r="L13" s="6"/>
    </row>
    <row r="14" spans="1:3" ht="12.75">
      <c r="A14" s="83" t="s">
        <v>10</v>
      </c>
      <c r="B14" s="84">
        <v>0.4711423582391324</v>
      </c>
      <c r="C14" s="84">
        <v>0.7396838525870784</v>
      </c>
    </row>
    <row r="15" spans="1:3" ht="12.75">
      <c r="A15" s="83" t="s">
        <v>11</v>
      </c>
      <c r="B15" s="84">
        <v>0.36126256225870146</v>
      </c>
      <c r="C15" s="84">
        <v>0.5443694556600159</v>
      </c>
    </row>
    <row r="16" ht="12.75">
      <c r="A16" s="5"/>
    </row>
    <row r="17" ht="12.75">
      <c r="A17" s="18" t="s">
        <v>57</v>
      </c>
    </row>
    <row r="18" ht="12.75">
      <c r="A18" s="18" t="s">
        <v>7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abriacdo</dc:creator>
  <cp:keywords/>
  <dc:description/>
  <cp:lastModifiedBy>STSI</cp:lastModifiedBy>
  <cp:lastPrinted>2013-07-15T09:34:57Z</cp:lastPrinted>
  <dcterms:created xsi:type="dcterms:W3CDTF">2009-08-12T13:46:51Z</dcterms:created>
  <dcterms:modified xsi:type="dcterms:W3CDTF">2013-10-07T07:43:10Z</dcterms:modified>
  <cp:category/>
  <cp:version/>
  <cp:contentType/>
  <cp:contentStatus/>
</cp:coreProperties>
</file>