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00" yWindow="65401" windowWidth="13425" windowHeight="12810" activeTab="0"/>
  </bookViews>
  <sheets>
    <sheet name="L'état de l'École 2018" sheetId="1" r:id="rId1"/>
    <sheet name="Gra02old" sheetId="2" state="hidden" r:id="rId2"/>
    <sheet name="Tableau 9.1" sheetId="3" r:id="rId3"/>
    <sheet name="Figure 2.2 n (2)" sheetId="4" state="hidden" r:id="rId4"/>
    <sheet name="Tableau 9.1-web" sheetId="5" r:id="rId5"/>
    <sheet name="Figure 9.2" sheetId="6" r:id="rId6"/>
    <sheet name="Figure 9.3" sheetId="7" r:id="rId7"/>
    <sheet name="Figure 9.4" sheetId="8" r:id="rId8"/>
  </sheets>
  <definedNames>
    <definedName name="_xlnm.Print_Area" localSheetId="3">'Figure 2.2 n (2)'!$A$1:$N$38</definedName>
    <definedName name="_xlnm.Print_Area" localSheetId="5">'Figure 9.2'!$A$1:$C$28</definedName>
    <definedName name="_xlnm.Print_Area" localSheetId="6">'Figure 9.3'!$A$1:$H$30</definedName>
    <definedName name="_xlnm.Print_Area" localSheetId="7">'Figure 9.4'!$A$1:$I$27</definedName>
    <definedName name="_xlnm.Print_Area" localSheetId="0">'L'état de l'École 2018'!$A$1:$A$18</definedName>
    <definedName name="_xlnm.Print_Area" localSheetId="2">'Tableau 9.1'!$A$1:$F$19</definedName>
    <definedName name="_xlnm.Print_Area" localSheetId="4">'Tableau 9.1-web'!$A$1:$K$20</definedName>
  </definedNames>
  <calcPr fullCalcOnLoad="1"/>
</workbook>
</file>

<file path=xl/comments2.xml><?xml version="1.0" encoding="utf-8"?>
<comments xmlns="http://schemas.openxmlformats.org/spreadsheetml/2006/main">
  <authors>
    <author>jeljouma</author>
  </authors>
  <commentList>
    <comment ref="T37" authorId="0">
      <text>
        <r>
          <rPr>
            <b/>
            <sz val="8"/>
            <rFont val="Tahoma"/>
            <family val="2"/>
          </rPr>
          <t>jeljouma:</t>
        </r>
        <r>
          <rPr>
            <sz val="8"/>
            <rFont val="Tahoma"/>
            <family val="2"/>
          </rPr>
          <t xml:space="preserve">
arrondi dans etat de l'école et educ en chiffres à 5870</t>
        </r>
      </text>
    </comment>
  </commentList>
</comments>
</file>

<file path=xl/sharedStrings.xml><?xml version="1.0" encoding="utf-8"?>
<sst xmlns="http://schemas.openxmlformats.org/spreadsheetml/2006/main" count="222" uniqueCount="122">
  <si>
    <t>Produit Intérieur Brut</t>
  </si>
  <si>
    <t>(prix courants en euros)</t>
  </si>
  <si>
    <r>
      <t xml:space="preserve">Dépense moyenne pour un élève du 1er degré                               </t>
    </r>
    <r>
      <rPr>
        <sz val="9"/>
        <color indexed="10"/>
        <rFont val="CG Times (WN)"/>
        <family val="0"/>
      </rPr>
      <t>avant rénovation</t>
    </r>
  </si>
  <si>
    <r>
      <t xml:space="preserve">Dépense moyenne pour un élève du préélémentaire                                </t>
    </r>
    <r>
      <rPr>
        <sz val="9"/>
        <color indexed="10"/>
        <rFont val="CG Times (WN)"/>
        <family val="0"/>
      </rPr>
      <t>avant rénovation</t>
    </r>
  </si>
  <si>
    <r>
      <t xml:space="preserve">Dépense moyenne pour un élève de l'élémentaire                                      </t>
    </r>
    <r>
      <rPr>
        <sz val="9"/>
        <color indexed="10"/>
        <rFont val="CG Times (WN)"/>
        <family val="0"/>
      </rPr>
      <t>avant rénovation</t>
    </r>
  </si>
  <si>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</si>
  <si>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</si>
  <si>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</si>
  <si>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</si>
  <si>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</si>
  <si>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</si>
  <si>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</si>
  <si>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</si>
  <si>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</si>
  <si>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</si>
  <si>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</si>
  <si>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</si>
  <si>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</si>
  <si>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</si>
  <si>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</si>
  <si>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</si>
  <si>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</si>
  <si>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</si>
  <si>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</si>
  <si>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</si>
  <si>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</si>
  <si>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</si>
  <si>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</si>
  <si>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</si>
  <si>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</si>
  <si>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 xml:space="preserve"> </t>
  </si>
  <si>
    <t>Collectivités territoriales</t>
  </si>
  <si>
    <t>Total</t>
  </si>
  <si>
    <t>Coût</t>
  </si>
  <si>
    <t>Japon</t>
  </si>
  <si>
    <t>France</t>
  </si>
  <si>
    <t>Espagne</t>
  </si>
  <si>
    <t>Finlande</t>
  </si>
  <si>
    <t>Pays-Bas</t>
  </si>
  <si>
    <t>Australie</t>
  </si>
  <si>
    <t>Suède</t>
  </si>
  <si>
    <t>Part dans la DIE (en %)</t>
  </si>
  <si>
    <t>1er degré</t>
  </si>
  <si>
    <t>2005</t>
  </si>
  <si>
    <t>2006</t>
  </si>
  <si>
    <t>2007</t>
  </si>
  <si>
    <t>2008</t>
  </si>
  <si>
    <t>préélémentaire</t>
  </si>
  <si>
    <t>élémentaire</t>
  </si>
  <si>
    <t>2009</t>
  </si>
  <si>
    <t>cout elém/</t>
  </si>
  <si>
    <t>cout preel.</t>
  </si>
  <si>
    <t>evo</t>
  </si>
  <si>
    <t xml:space="preserve">Source : MEN - DEPP     </t>
  </si>
  <si>
    <t>(prix 2012 en euros)</t>
  </si>
  <si>
    <t xml:space="preserve">02 - Evolution de la dépense moyenne par élève aux prix 2012 (1980 - 2012) </t>
  </si>
  <si>
    <t>2010</t>
  </si>
  <si>
    <t>2011</t>
  </si>
  <si>
    <t>début arr10</t>
  </si>
  <si>
    <t>Pays</t>
  </si>
  <si>
    <t>2013p</t>
  </si>
  <si>
    <t>3 - Evolution de la dépense moyenne par élève du premier degré aux prix 2013 (1980 -2013) en euros</t>
  </si>
  <si>
    <t xml:space="preserve">Dépense moyenne pour un élève du 1er degré                               </t>
  </si>
  <si>
    <t xml:space="preserve">Dépense moyenne pour un élève du préélémentaire                               </t>
  </si>
  <si>
    <t xml:space="preserve">Dépense moyenne pour un élève de l'élémentaire                                      </t>
  </si>
  <si>
    <t xml:space="preserve">Dépense moyenne pour un élève du préélémentaire                                </t>
  </si>
  <si>
    <t xml:space="preserve">Dépense moyenne pour un élève de l'élémentaire                                     </t>
  </si>
  <si>
    <t>Allemagne</t>
  </si>
  <si>
    <t>(prix 2013 en euros)</t>
  </si>
  <si>
    <t>Royaume-Uni</t>
  </si>
  <si>
    <t>2014p</t>
  </si>
  <si>
    <r>
      <t xml:space="preserve">2.2 – </t>
    </r>
    <r>
      <rPr>
        <b/>
        <sz val="12"/>
        <rFont val="Arial"/>
        <family val="2"/>
      </rPr>
      <t>É</t>
    </r>
    <r>
      <rPr>
        <b/>
        <sz val="12"/>
        <rFont val="Times New Roman"/>
        <family val="1"/>
      </rPr>
      <t xml:space="preserve">volution de la dépense moyenne par élève aux prix 2014 </t>
    </r>
    <r>
      <rPr>
        <b/>
        <sz val="12"/>
        <color indexed="25"/>
        <rFont val="Times New Roman"/>
        <family val="1"/>
      </rPr>
      <t xml:space="preserve">(depuis 1980) </t>
    </r>
  </si>
  <si>
    <t>États-Unis</t>
  </si>
  <si>
    <t>moyenne OCDE</t>
  </si>
  <si>
    <t xml:space="preserve">    dont MEN-MESRI</t>
  </si>
  <si>
    <t>DIE pour le premier degré</t>
  </si>
  <si>
    <t xml:space="preserve">www.education.gouv.fr/statistiques/etat-ecole  </t>
  </si>
  <si>
    <t>Sommaire</t>
  </si>
  <si>
    <t>Sources</t>
  </si>
  <si>
    <t>2017p</t>
  </si>
  <si>
    <t xml:space="preserve">aux prix courants (en milliards d'euros) </t>
  </si>
  <si>
    <t>aux prix 2017 (en milliards d'euros)</t>
  </si>
  <si>
    <t>Entreprises</t>
  </si>
  <si>
    <t xml:space="preserve">Ménages </t>
  </si>
  <si>
    <t>2017p : données provisoires.</t>
  </si>
  <si>
    <t xml:space="preserve">Dépense moyenne par élève
aux prix 2017 (en euros) </t>
  </si>
  <si>
    <t>Autres administrations publiques et CAF</t>
  </si>
  <si>
    <t>Investissement</t>
  </si>
  <si>
    <t>Part (en %)</t>
  </si>
  <si>
    <t>9. La dépense d'éducation pour le premier degré</t>
  </si>
  <si>
    <t>9.1 La dépense d'éducation pour le premier degré</t>
  </si>
  <si>
    <r>
      <t>9.1 – La dépense d'éducation pour le premier degré</t>
    </r>
  </si>
  <si>
    <t>L'état de l'École 2018</t>
  </si>
  <si>
    <t>Nature de la dépense</t>
  </si>
  <si>
    <t>Fonctionnement</t>
  </si>
  <si>
    <t>Rémunérations des personnels enseignants</t>
  </si>
  <si>
    <t>Rémunérations des personnels non enseignants</t>
  </si>
  <si>
    <t>dépenses (en millions d'euros)</t>
  </si>
  <si>
    <r>
      <rPr>
        <b/>
        <sz val="9"/>
        <rFont val="Arial"/>
        <family val="2"/>
      </rPr>
      <t>Source :</t>
    </r>
    <r>
      <rPr>
        <sz val="9"/>
        <rFont val="Arial"/>
        <family val="2"/>
      </rPr>
      <t xml:space="preserve"> OCDE, </t>
    </r>
    <r>
      <rPr>
        <i/>
        <sz val="9"/>
        <rFont val="Arial"/>
        <family val="2"/>
      </rPr>
      <t>Regards sur l'éducation</t>
    </r>
    <r>
      <rPr>
        <sz val="9"/>
        <rFont val="Arial"/>
        <family val="2"/>
      </rPr>
      <t>, 2018.</t>
    </r>
  </si>
  <si>
    <t xml:space="preserve">L’état de l’École 2018 © DEPP </t>
  </si>
  <si>
    <t>Irlande</t>
  </si>
  <si>
    <t>Norvège</t>
  </si>
  <si>
    <t>9.4 Dépense moyenne pour un élève de l'élémentaire public et privé, en équivalents dollars (2015)</t>
  </si>
  <si>
    <t>Italie</t>
  </si>
  <si>
    <t>9.2 – Structure de la dépense des établissements pour le premier degré, en 2017</t>
  </si>
  <si>
    <t>Publication annuelle du ministère de l'Éducation nationale  [EE 2018]</t>
  </si>
  <si>
    <t>Structure du financement initial (en %)</t>
  </si>
  <si>
    <r>
      <t>1.</t>
    </r>
    <r>
      <rPr>
        <sz val="9"/>
        <rFont val="Arial"/>
        <family val="2"/>
      </rPr>
      <t xml:space="preserve"> </t>
    </r>
    <r>
      <rPr>
        <sz val="9"/>
        <rFont val="Calibri"/>
        <family val="2"/>
      </rPr>
      <t>É</t>
    </r>
    <r>
      <rPr>
        <sz val="9"/>
        <rFont val="Arial"/>
        <family val="2"/>
      </rPr>
      <t>tat = MEN + MESRI + autres ministères + reste du monde.</t>
    </r>
  </si>
  <si>
    <r>
      <rPr>
        <b/>
        <sz val="9"/>
        <rFont val="Arial"/>
        <family val="2"/>
      </rPr>
      <t>Champ :</t>
    </r>
    <r>
      <rPr>
        <sz val="9"/>
        <rFont val="Arial"/>
        <family val="2"/>
      </rPr>
      <t xml:space="preserve"> France métropolitaine + DOM.</t>
    </r>
  </si>
  <si>
    <t>Les données 2017 sont provisoires.</t>
  </si>
  <si>
    <r>
      <rPr>
        <b/>
        <sz val="9"/>
        <rFont val="Arial"/>
        <family val="2"/>
      </rPr>
      <t xml:space="preserve">Champ : </t>
    </r>
    <r>
      <rPr>
        <sz val="9"/>
        <rFont val="Arial"/>
        <family val="2"/>
      </rPr>
      <t>France métropolitaine + DOM.</t>
    </r>
  </si>
  <si>
    <t>9.2 Structure de la dépense des établissements pour le premier degré, en 2017</t>
  </si>
  <si>
    <r>
      <t xml:space="preserve">La publication L’état de l’École présente une synthèse d’indicateurs statistiques qui apparaissent essentiels  pour analyser notre système éducatif  et pour apprécier les politiques publiques mises en œuvre.
</t>
    </r>
    <r>
      <rPr>
        <b/>
        <sz val="10"/>
        <rFont val="Arial"/>
        <family val="2"/>
      </rPr>
      <t>Cette 28ème édition évolue</t>
    </r>
    <r>
      <rPr>
        <sz val="10"/>
        <rFont val="Arial"/>
        <family val="2"/>
      </rPr>
      <t xml:space="preserve"> ; la publication est rénovée tant sur le fond que sur la forme.  Grâce à l’enrichissement des systèmes d’information de la Depp et aux réflexions menées sur les données, de nouveaux indicateurs plus pertinents prennent en compte l’évolution du contexte.  Les choix éditoriaux visent à parfaire notre connaissance du système éducatif en présentant une analyse globale fondée sur des indicateurs structurels et pérennes, en décrivant les principales évolutions et tendances et en apportant notamment l'éclairage des comparaisons internationales et territoriales.
L’objectif est d’alimenter le débat public autour de l’école, d’enrichir l’aide au pilotage et de contribuer à l’évaluation du système éducatif français, avec des données de qualité et objectives, pour contribuer à améliorer la réussite de tous les élèves.
Afin de clarifier la lecture, la structuration de la publication a été modifiée et </t>
    </r>
    <r>
      <rPr>
        <b/>
        <sz val="10"/>
        <rFont val="Arial"/>
        <family val="2"/>
      </rPr>
      <t xml:space="preserve">les 29 indicateurs de cette édition 2018 ont été structurés autour de quatre nouveaux thèmes :
</t>
    </r>
    <r>
      <rPr>
        <sz val="10"/>
        <rFont val="Arial"/>
        <family val="2"/>
      </rPr>
      <t xml:space="preserve">
</t>
    </r>
    <r>
      <rPr>
        <b/>
        <sz val="10"/>
        <rFont val="Arial"/>
        <family val="2"/>
      </rPr>
      <t>- Les élèves</t>
    </r>
    <r>
      <rPr>
        <sz val="10"/>
        <rFont val="Arial"/>
        <family val="2"/>
      </rPr>
      <t xml:space="preserve">, cette partie permet de présenter les contextes de scolarisation de l’ensemble des élèves ;
</t>
    </r>
    <r>
      <rPr>
        <b/>
        <sz val="10"/>
        <rFont val="Arial"/>
        <family val="2"/>
      </rPr>
      <t>- L'investissement</t>
    </r>
    <r>
      <rPr>
        <sz val="10"/>
        <rFont val="Arial"/>
        <family val="2"/>
      </rPr>
      <t xml:space="preserve">, cette partie présente les moyens financiers, en personnels et les conditions d'accueil des élèves ;
</t>
    </r>
    <r>
      <rPr>
        <b/>
        <sz val="10"/>
        <rFont val="Arial"/>
        <family val="2"/>
      </rPr>
      <t>- Les acquis des élève</t>
    </r>
    <r>
      <rPr>
        <sz val="10"/>
        <rFont val="Arial"/>
        <family val="2"/>
      </rPr>
      <t xml:space="preserve">s, cette partie présente les résultats et les acquis des élèves lors des évaluations nationales et internationales ;
</t>
    </r>
    <r>
      <rPr>
        <b/>
        <sz val="10"/>
        <rFont val="Arial"/>
        <family val="2"/>
      </rPr>
      <t>- Les parcours, l’orientation et l'insertion</t>
    </r>
    <r>
      <rPr>
        <sz val="10"/>
        <rFont val="Arial"/>
        <family val="2"/>
      </rPr>
      <t>, cette partie présente les parcours des élèves,  leur orientation et leur insertion professionnelle.</t>
    </r>
  </si>
  <si>
    <r>
      <t xml:space="preserve">9.3 Évolution de la dépense moyenne par élève du premier degré aux prix 2017 </t>
    </r>
    <r>
      <rPr>
        <sz val="10"/>
        <rFont val="Arial"/>
        <family val="2"/>
      </rPr>
      <t>(en euros)</t>
    </r>
  </si>
  <si>
    <r>
      <t xml:space="preserve">MENJ-MESRI-DEPP Compte de l'éducation et OCDE, </t>
    </r>
    <r>
      <rPr>
        <i/>
        <sz val="9"/>
        <color indexed="8"/>
        <rFont val="Arial"/>
        <family val="2"/>
      </rPr>
      <t>Regards sur l'Éducation,</t>
    </r>
    <r>
      <rPr>
        <sz val="9"/>
        <color indexed="8"/>
        <rFont val="Arial"/>
        <family val="2"/>
      </rPr>
      <t xml:space="preserve"> 2018.</t>
    </r>
  </si>
  <si>
    <r>
      <rPr>
        <b/>
        <sz val="9"/>
        <rFont val="Arial"/>
        <family val="2"/>
      </rPr>
      <t>Source :</t>
    </r>
    <r>
      <rPr>
        <sz val="9"/>
        <rFont val="Arial"/>
        <family val="2"/>
      </rPr>
      <t xml:space="preserve"> MENJ-MESRI-DEPP, Compte de l'éducation.</t>
    </r>
  </si>
  <si>
    <r>
      <t>9.3 – Évolution de la dépense moyenne par élève du premier degré aux prix 2017</t>
    </r>
    <r>
      <rPr>
        <sz val="12"/>
        <rFont val="Arial"/>
        <family val="2"/>
      </rPr>
      <t xml:space="preserve"> (en euros)</t>
    </r>
  </si>
  <si>
    <r>
      <t xml:space="preserve">9.4 – Dépense moyenne pour un élève de l'élémentaire, public et privé, </t>
    </r>
    <r>
      <rPr>
        <sz val="12"/>
        <color indexed="62"/>
        <rFont val="Arial"/>
        <family val="2"/>
      </rPr>
      <t xml:space="preserve">en équivalents dollars </t>
    </r>
    <r>
      <rPr>
        <b/>
        <sz val="12"/>
        <color indexed="62"/>
        <rFont val="Arial"/>
        <family val="2"/>
      </rPr>
      <t>(2015)</t>
    </r>
  </si>
  <si>
    <r>
      <t>État</t>
    </r>
    <r>
      <rPr>
        <vertAlign val="superscript"/>
        <sz val="10"/>
        <rFont val="Arial"/>
        <family val="2"/>
      </rPr>
      <t>1</t>
    </r>
  </si>
  <si>
    <r>
      <t xml:space="preserve">Note </t>
    </r>
    <r>
      <rPr>
        <sz val="9"/>
        <rFont val="Arial"/>
        <family val="2"/>
      </rPr>
      <t>: La structure du financement initial du premier degré n'a pas été rétropolée avant 2006.</t>
    </r>
  </si>
  <si>
    <r>
      <t>9.1-web – La dépense d'éducation pour le premier degré</t>
    </r>
  </si>
  <si>
    <t>MENJ-MESRI-DEPP, L'état de l'École 2018</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</si>
</sst>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quot;  &quot;"/>
    <numFmt numFmtId="166" formatCode="#,##0.0&quot;   &quot;"/>
    <numFmt numFmtId="167" formatCode="0.0%"/>
    <numFmt numFmtId="168" formatCode="0.000"/>
    <numFmt numFmtId="169" formatCode="#,##0.000"/>
    <numFmt numFmtId="170" formatCode="#,##0_ ;\-#,##0\ "/>
    <numFmt numFmtId="171" formatCode="#,##0.0000&quot;   &quot;"/>
    <numFmt numFmtId="172" formatCode="0.0&quot; &quot;%"/>
    <numFmt numFmtId="173" formatCode="0.0"/>
  </numFmts>
  <fonts count="113">
    <font>
      <sz val="10"/>
      <name val="MS Sans Serif"/>
      <family val="0"/>
    </font>
    <font>
      <sz val="11"/>
      <color indexed="8"/>
      <name val="Calibri"/>
      <family val="2"/>
    </font>
    <font>
      <sz val="10"/>
      <name val="CG Times (WN)"/>
      <family val="0"/>
    </font>
    <font>
      <b/>
      <sz val="10"/>
      <name val="CG Times (WN)"/>
      <family val="0"/>
    </font>
    <font>
      <i/>
      <sz val="9"/>
      <name val="CG Times (WN)"/>
      <family val="0"/>
    </font>
    <font>
      <sz val="9"/>
      <name val="CG Times (WN)"/>
      <family val="0"/>
    </font>
    <font>
      <i/>
      <sz val="8"/>
      <name val="CG Times (WN)"/>
      <family val="0"/>
    </font>
    <font>
      <sz val="9"/>
      <color indexed="10"/>
      <name val="CG Times (WN)"/>
      <family val="0"/>
    </font>
    <font>
      <sz val="8"/>
      <name val="CG Times (WN)"/>
      <family val="0"/>
    </font>
    <font>
      <b/>
      <sz val="12"/>
      <name val="Times New Roman"/>
      <family val="1"/>
    </font>
    <font>
      <b/>
      <sz val="12"/>
      <name val="CG Times (WN)"/>
      <family val="0"/>
    </font>
    <font>
      <i/>
      <sz val="10"/>
      <name val="CG Times (WN)"/>
      <family val="0"/>
    </font>
    <font>
      <sz val="8"/>
      <name val="Tahoma"/>
      <family val="2"/>
    </font>
    <font>
      <b/>
      <sz val="8"/>
      <name val="Tahoma"/>
      <family val="2"/>
    </font>
    <font>
      <sz val="9"/>
      <color indexed="8"/>
      <name val="Arial"/>
      <family val="2"/>
    </font>
    <font>
      <b/>
      <sz val="11"/>
      <name val="Arial"/>
      <family val="2"/>
    </font>
    <font>
      <sz val="9"/>
      <name val="Arial"/>
      <family val="2"/>
    </font>
    <font>
      <sz val="10"/>
      <name val="Arial"/>
      <family val="2"/>
    </font>
    <font>
      <b/>
      <sz val="9"/>
      <name val="Arial"/>
      <family val="2"/>
    </font>
    <font>
      <b/>
      <sz val="10"/>
      <name val="Arial"/>
      <family val="2"/>
    </font>
    <font>
      <i/>
      <sz val="8"/>
      <name val="Arial"/>
      <family val="2"/>
    </font>
    <font>
      <i/>
      <sz val="9"/>
      <name val="Arial"/>
      <family val="2"/>
    </font>
    <font>
      <b/>
      <sz val="12"/>
      <name val="Arial"/>
      <family val="2"/>
    </font>
    <font>
      <b/>
      <vertAlign val="superscript"/>
      <sz val="11"/>
      <name val="Arial"/>
      <family val="2"/>
    </font>
    <font>
      <b/>
      <sz val="12"/>
      <color indexed="25"/>
      <name val="Times New Roman"/>
      <family val="1"/>
    </font>
    <font>
      <sz val="8"/>
      <name val="Arial"/>
      <family val="2"/>
    </font>
    <font>
      <i/>
      <sz val="10"/>
      <name val="Arial"/>
      <family val="2"/>
    </font>
    <font>
      <strike/>
      <sz val="10"/>
      <name val="MS Sans Serif"/>
      <family val="2"/>
    </font>
    <font>
      <sz val="9"/>
      <name val="Calibri"/>
      <family val="2"/>
    </font>
    <font>
      <u val="single"/>
      <sz val="10"/>
      <color indexed="12"/>
      <name val="Arial"/>
      <family val="2"/>
    </font>
    <font>
      <i/>
      <sz val="9"/>
      <color indexed="8"/>
      <name val="Arial"/>
      <family val="2"/>
    </font>
    <font>
      <b/>
      <sz val="10"/>
      <name val="Arial Narrow"/>
      <family val="2"/>
    </font>
    <font>
      <b/>
      <i/>
      <sz val="10"/>
      <name val="Arial"/>
      <family val="2"/>
    </font>
    <font>
      <b/>
      <sz val="12"/>
      <color indexed="62"/>
      <name val="Arial"/>
      <family val="2"/>
    </font>
    <font>
      <sz val="12"/>
      <color indexed="62"/>
      <name val="Arial"/>
      <family val="2"/>
    </font>
    <font>
      <sz val="12"/>
      <name val="Arial"/>
      <family val="2"/>
    </font>
    <font>
      <vertAlign val="superscript"/>
      <sz val="10"/>
      <name val="Arial"/>
      <family val="2"/>
    </font>
    <font>
      <sz val="8"/>
      <color indexed="8"/>
      <name val="Arial"/>
      <family val="0"/>
    </font>
    <font>
      <sz val="8"/>
      <color indexed="8"/>
      <name val="CG Times (W1)"/>
      <family val="0"/>
    </font>
    <font>
      <sz val="10"/>
      <color indexed="8"/>
      <name val="Calibri"/>
      <family val="0"/>
    </font>
    <font>
      <b/>
      <sz val="11"/>
      <color indexed="8"/>
      <name val="Arial"/>
      <family val="0"/>
    </font>
    <font>
      <sz val="12"/>
      <color indexed="8"/>
      <name val="Arial"/>
      <family val="0"/>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10"/>
      <name val="Arial"/>
      <family val="2"/>
    </font>
    <font>
      <u val="single"/>
      <sz val="10"/>
      <color indexed="30"/>
      <name val="Arial"/>
      <family val="2"/>
    </font>
    <font>
      <b/>
      <sz val="12"/>
      <color indexed="8"/>
      <name val="Arial"/>
      <family val="2"/>
    </font>
    <font>
      <b/>
      <sz val="10"/>
      <color indexed="9"/>
      <name val="Arial"/>
      <family val="2"/>
    </font>
    <font>
      <b/>
      <sz val="9"/>
      <color indexed="9"/>
      <name val="Arial"/>
      <family val="2"/>
    </font>
    <font>
      <sz val="10"/>
      <color indexed="62"/>
      <name val="Arial"/>
      <family val="2"/>
    </font>
    <font>
      <b/>
      <sz val="10"/>
      <color indexed="62"/>
      <name val="Arial"/>
      <family val="2"/>
    </font>
    <font>
      <b/>
      <sz val="20"/>
      <color indexed="30"/>
      <name val="Arial"/>
      <family val="2"/>
    </font>
    <font>
      <u val="single"/>
      <sz val="8"/>
      <color indexed="12"/>
      <name val="Arial"/>
      <family val="2"/>
    </font>
    <font>
      <b/>
      <sz val="8"/>
      <color indexed="8"/>
      <name val="Arial"/>
      <family val="0"/>
    </font>
    <font>
      <b/>
      <sz val="10"/>
      <color indexed="8"/>
      <name val="CG Times (W1)"/>
      <family val="0"/>
    </font>
    <font>
      <sz val="10"/>
      <color indexed="8"/>
      <name val="CG Times (W1)"/>
      <family val="0"/>
    </font>
    <font>
      <b/>
      <sz val="8"/>
      <color indexed="8"/>
      <name val="CG Times (WN)"/>
      <family val="0"/>
    </font>
    <font>
      <sz val="8"/>
      <color indexed="8"/>
      <name val="CG Times (WN)"/>
      <family val="0"/>
    </font>
    <font>
      <b/>
      <vertAlign val="superscript"/>
      <sz val="10"/>
      <color indexed="8"/>
      <name val="CG Times (W1)"/>
      <family val="0"/>
    </font>
    <font>
      <sz val="10"/>
      <color indexed="8"/>
      <name val="Arial"/>
      <family val="0"/>
    </font>
    <font>
      <vertAlign val="superscript"/>
      <sz val="10"/>
      <color indexed="8"/>
      <name val="CG Times (W1)"/>
      <family val="0"/>
    </font>
    <font>
      <i/>
      <sz val="10"/>
      <color indexed="8"/>
      <name val="Calibri"/>
      <family val="0"/>
    </font>
    <font>
      <i/>
      <sz val="10"/>
      <color indexed="8"/>
      <name val="Arial"/>
      <family val="0"/>
    </font>
    <font>
      <b/>
      <sz val="10"/>
      <color indexed="25"/>
      <name val="Calibri"/>
      <family val="0"/>
    </font>
    <font>
      <sz val="10"/>
      <color indexed="25"/>
      <name val="Calibri"/>
      <family val="0"/>
    </font>
    <font>
      <i/>
      <sz val="8"/>
      <color indexed="8"/>
      <name val="CG Times (WN)"/>
      <family val="0"/>
    </font>
    <font>
      <b/>
      <sz val="10"/>
      <color indexed="8"/>
      <name val="Arial"/>
      <family val="0"/>
    </font>
    <font>
      <b/>
      <sz val="9"/>
      <color indexed="8"/>
      <name val="Arial"/>
      <family val="0"/>
    </font>
    <font>
      <sz val="9"/>
      <color indexed="8"/>
      <name val="CG Times (W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333399"/>
      <name val="Calibri"/>
      <family val="2"/>
    </font>
    <font>
      <sz val="10"/>
      <color rgb="FFFF0000"/>
      <name val="Arial"/>
      <family val="2"/>
    </font>
    <font>
      <u val="single"/>
      <sz val="10"/>
      <color rgb="FF0070C0"/>
      <name val="Arial"/>
      <family val="2"/>
    </font>
    <font>
      <b/>
      <sz val="12"/>
      <color rgb="FF000000"/>
      <name val="Arial"/>
      <family val="2"/>
    </font>
    <font>
      <b/>
      <sz val="10"/>
      <color theme="0"/>
      <name val="Arial"/>
      <family val="2"/>
    </font>
    <font>
      <b/>
      <sz val="10"/>
      <color rgb="FFFFFFFF"/>
      <name val="Arial"/>
      <family val="2"/>
    </font>
    <font>
      <sz val="9"/>
      <color rgb="FF000000"/>
      <name val="Arial"/>
      <family val="2"/>
    </font>
    <font>
      <b/>
      <sz val="9"/>
      <color theme="0"/>
      <name val="Arial"/>
      <family val="2"/>
    </font>
    <font>
      <sz val="10"/>
      <color rgb="FF1F497D"/>
      <name val="Arial"/>
      <family val="2"/>
    </font>
    <font>
      <b/>
      <sz val="10"/>
      <color rgb="FF7030A0"/>
      <name val="Arial"/>
      <family val="2"/>
    </font>
    <font>
      <b/>
      <sz val="12"/>
      <color rgb="FF7030A0"/>
      <name val="Arial"/>
      <family val="2"/>
    </font>
    <font>
      <b/>
      <sz val="20"/>
      <color rgb="FF0070C0"/>
      <name val="Arial"/>
      <family val="2"/>
    </font>
    <font>
      <u val="single"/>
      <sz val="8"/>
      <color theme="10"/>
      <name val="Arial"/>
      <family val="2"/>
    </font>
    <font>
      <b/>
      <sz val="8"/>
      <name val="MS Sans Serif"/>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rgb="FF0070C0"/>
        <bgColor indexed="64"/>
      </patternFill>
    </fill>
    <fill>
      <patternFill patternType="solid">
        <fgColor indexed="9"/>
        <bgColor indexed="64"/>
      </patternFill>
    </fill>
    <fill>
      <patternFill patternType="solid">
        <fgColor theme="0" tint="-0.1499900072813034"/>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style="thin"/>
      <bottom style="thin"/>
    </border>
    <border>
      <left style="thin"/>
      <right style="thin"/>
      <top/>
      <bottom/>
    </border>
    <border>
      <left style="thin"/>
      <right/>
      <top style="thin"/>
      <bottom style="thin"/>
    </border>
    <border>
      <left style="thin"/>
      <right style="thin"/>
      <top style="thin"/>
      <bottom/>
    </border>
    <border>
      <left/>
      <right style="thin"/>
      <top style="thin"/>
      <bottom/>
    </border>
    <border>
      <left/>
      <right style="thin"/>
      <top/>
      <bottom/>
    </border>
    <border>
      <left style="thin"/>
      <right style="thin"/>
      <top style="thin"/>
      <bottom style="thin"/>
    </border>
    <border>
      <left style="thin"/>
      <right style="thin"/>
      <top/>
      <bottom style="thin"/>
    </border>
    <border>
      <left style="thin"/>
      <right/>
      <top/>
      <bottom/>
    </border>
    <border>
      <left style="thin">
        <color rgb="FF0070C0"/>
      </left>
      <right style="thin">
        <color rgb="FF0070C0"/>
      </right>
      <top style="thin">
        <color rgb="FF0070C0"/>
      </top>
      <bottom/>
    </border>
    <border>
      <left style="thin">
        <color rgb="FF0070C0"/>
      </left>
      <right style="thin">
        <color rgb="FF0070C0"/>
      </right>
      <top/>
      <bottom/>
    </border>
    <border>
      <left style="thin">
        <color rgb="FF0070C0"/>
      </left>
      <right style="thin">
        <color rgb="FF0070C0"/>
      </right>
      <top/>
      <bottom style="thin">
        <color rgb="FF0070C0"/>
      </bottom>
    </border>
    <border>
      <left style="thin">
        <color theme="1" tint="0.49998000264167786"/>
      </left>
      <right/>
      <top style="thin">
        <color theme="1" tint="0.49998000264167786"/>
      </top>
      <bottom style="thin"/>
    </border>
    <border>
      <left style="thin">
        <color rgb="FF0070C0"/>
      </left>
      <right/>
      <top/>
      <bottom/>
    </border>
    <border>
      <left style="thin">
        <color theme="0"/>
      </left>
      <right style="thin">
        <color theme="0"/>
      </right>
      <top style="thin">
        <color theme="1" tint="0.49998000264167786"/>
      </top>
      <bottom style="thin"/>
    </border>
    <border>
      <left style="thin">
        <color theme="0"/>
      </left>
      <right style="thin">
        <color theme="1" tint="0.49998000264167786"/>
      </right>
      <top style="thin">
        <color theme="1" tint="0.49998000264167786"/>
      </top>
      <bottom style="thin"/>
    </border>
    <border>
      <left style="thin">
        <color theme="1" tint="0.49998000264167786"/>
      </left>
      <right/>
      <top style="thin"/>
      <bottom/>
    </border>
    <border>
      <left style="thin">
        <color theme="0"/>
      </left>
      <right style="thin">
        <color theme="0"/>
      </right>
      <top style="thin"/>
      <bottom/>
    </border>
    <border>
      <left style="thin">
        <color theme="0"/>
      </left>
      <right style="thin">
        <color theme="1" tint="0.49998000264167786"/>
      </right>
      <top style="thin"/>
      <bottom/>
    </border>
    <border>
      <left style="thin">
        <color theme="1" tint="0.49998000264167786"/>
      </left>
      <right/>
      <top/>
      <bottom style="thin">
        <color theme="0"/>
      </bottom>
    </border>
    <border>
      <left style="thin">
        <color theme="0"/>
      </left>
      <right style="thin">
        <color theme="0"/>
      </right>
      <top/>
      <bottom style="thin">
        <color theme="0"/>
      </bottom>
    </border>
    <border>
      <left style="thin">
        <color theme="0"/>
      </left>
      <right style="thin">
        <color theme="1" tint="0.49998000264167786"/>
      </right>
      <top/>
      <bottom style="thin">
        <color theme="0"/>
      </bottom>
    </border>
    <border>
      <left style="thin">
        <color theme="1" tint="0.49998000264167786"/>
      </left>
      <right/>
      <top style="thin">
        <color theme="0"/>
      </top>
      <bottom/>
    </border>
    <border>
      <left style="thin">
        <color theme="0"/>
      </left>
      <right style="thin">
        <color theme="0"/>
      </right>
      <top style="thin">
        <color theme="0"/>
      </top>
      <bottom/>
    </border>
    <border>
      <left style="thin">
        <color theme="1" tint="0.49998000264167786"/>
      </left>
      <right/>
      <top style="thin">
        <color theme="1" tint="0.49998000264167786"/>
      </top>
      <bottom style="thin">
        <color theme="1" tint="0.49998000264167786"/>
      </bottom>
    </border>
    <border>
      <left style="thin">
        <color theme="0"/>
      </left>
      <right style="thin">
        <color theme="0"/>
      </right>
      <top style="thin">
        <color theme="1" tint="0.49998000264167786"/>
      </top>
      <bottom style="thin">
        <color theme="1" tint="0.49998000264167786"/>
      </bottom>
    </border>
    <border>
      <left style="thin">
        <color theme="0"/>
      </left>
      <right style="thin">
        <color theme="1" tint="0.49998000264167786"/>
      </right>
      <top style="thin">
        <color theme="1" tint="0.49998000264167786"/>
      </top>
      <bottom style="thin">
        <color theme="1" tint="0.49998000264167786"/>
      </bottom>
    </border>
    <border>
      <left style="thin">
        <color theme="1" tint="0.49998000264167786"/>
      </left>
      <right/>
      <top/>
      <bottom/>
    </border>
    <border>
      <left style="thin">
        <color theme="0"/>
      </left>
      <right style="thin">
        <color theme="0"/>
      </right>
      <top/>
      <bottom/>
    </border>
    <border>
      <left style="thin">
        <color theme="0"/>
      </left>
      <right style="thin">
        <color theme="1" tint="0.49998000264167786"/>
      </right>
      <top/>
      <bottom/>
    </border>
    <border>
      <left style="thin">
        <color theme="1" tint="0.49998000264167786"/>
      </left>
      <right/>
      <top/>
      <bottom style="thin">
        <color theme="1" tint="0.49998000264167786"/>
      </bottom>
    </border>
    <border>
      <left style="thin">
        <color theme="0"/>
      </left>
      <right style="thin">
        <color theme="0"/>
      </right>
      <top/>
      <bottom style="thin">
        <color theme="1" tint="0.49998000264167786"/>
      </bottom>
    </border>
    <border>
      <left style="thin">
        <color theme="0"/>
      </left>
      <right style="thin">
        <color theme="1" tint="0.49998000264167786"/>
      </right>
      <top/>
      <bottom style="thin">
        <color theme="1" tint="0.49998000264167786"/>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0" borderId="2" applyNumberFormat="0" applyFill="0" applyAlignment="0" applyProtection="0"/>
    <xf numFmtId="0" fontId="0" fillId="27" borderId="3" applyNumberFormat="0" applyFont="0" applyAlignment="0" applyProtection="0"/>
    <xf numFmtId="0" fontId="87" fillId="28" borderId="1" applyNumberFormat="0" applyAlignment="0" applyProtection="0"/>
    <xf numFmtId="0" fontId="88" fillId="29" borderId="0" applyNumberFormat="0" applyBorder="0" applyAlignment="0" applyProtection="0"/>
    <xf numFmtId="0" fontId="29" fillId="0" borderId="0" applyNumberFormat="0" applyFill="0" applyBorder="0" applyAlignment="0" applyProtection="0"/>
    <xf numFmtId="40"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9" fillId="30" borderId="0" applyNumberFormat="0" applyBorder="0" applyAlignment="0" applyProtection="0"/>
    <xf numFmtId="0" fontId="89" fillId="30" borderId="0" applyNumberFormat="0" applyBorder="0" applyAlignment="0" applyProtection="0"/>
    <xf numFmtId="0" fontId="0" fillId="0" borderId="0">
      <alignment/>
      <protection/>
    </xf>
    <xf numFmtId="0" fontId="17" fillId="0" borderId="0">
      <alignment/>
      <protection/>
    </xf>
    <xf numFmtId="0" fontId="17" fillId="0" borderId="0">
      <alignment/>
      <protection/>
    </xf>
    <xf numFmtId="9" fontId="0" fillId="0" borderId="0" applyFont="0" applyFill="0" applyBorder="0" applyAlignment="0" applyProtection="0"/>
    <xf numFmtId="0" fontId="90" fillId="31" borderId="0" applyNumberFormat="0" applyBorder="0" applyAlignment="0" applyProtection="0"/>
    <xf numFmtId="0" fontId="91" fillId="26" borderId="4"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2" borderId="9" applyNumberFormat="0" applyAlignment="0" applyProtection="0"/>
  </cellStyleXfs>
  <cellXfs count="201">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10" xfId="0" applyFont="1" applyBorder="1" applyAlignment="1">
      <alignment horizontal="centerContinuous" vertical="center"/>
    </xf>
    <xf numFmtId="0" fontId="2" fillId="0" borderId="10" xfId="0" applyFont="1" applyBorder="1" applyAlignment="1">
      <alignment horizontal="centerContinuous"/>
    </xf>
    <xf numFmtId="165" fontId="2" fillId="0" borderId="11" xfId="0" applyNumberFormat="1" applyFont="1" applyBorder="1" applyAlignment="1">
      <alignment/>
    </xf>
    <xf numFmtId="164" fontId="2" fillId="0" borderId="11" xfId="0" applyNumberFormat="1" applyFont="1" applyBorder="1" applyAlignment="1">
      <alignment/>
    </xf>
    <xf numFmtId="0" fontId="5" fillId="0" borderId="12" xfId="0" applyFont="1" applyBorder="1" applyAlignment="1">
      <alignment horizontal="centerContinuous" vertical="center" wrapText="1"/>
    </xf>
    <xf numFmtId="164" fontId="2" fillId="33" borderId="11" xfId="0" applyNumberFormat="1" applyFont="1" applyFill="1" applyBorder="1" applyAlignment="1">
      <alignment/>
    </xf>
    <xf numFmtId="164" fontId="2" fillId="33" borderId="11" xfId="0" applyNumberFormat="1" applyFont="1" applyFill="1" applyBorder="1" applyAlignment="1">
      <alignment horizontal="right"/>
    </xf>
    <xf numFmtId="165" fontId="2" fillId="33" borderId="11" xfId="0" applyNumberFormat="1" applyFont="1" applyFill="1" applyBorder="1" applyAlignment="1">
      <alignment/>
    </xf>
    <xf numFmtId="164" fontId="2" fillId="34" borderId="11" xfId="0" applyNumberFormat="1" applyFont="1" applyFill="1" applyBorder="1" applyAlignment="1">
      <alignment horizontal="right"/>
    </xf>
    <xf numFmtId="165" fontId="2" fillId="34" borderId="11" xfId="0" applyNumberFormat="1" applyFont="1" applyFill="1" applyBorder="1" applyAlignment="1">
      <alignment/>
    </xf>
    <xf numFmtId="164" fontId="2" fillId="34" borderId="11" xfId="0" applyNumberFormat="1" applyFont="1" applyFill="1" applyBorder="1" applyAlignment="1">
      <alignment/>
    </xf>
    <xf numFmtId="0" fontId="2" fillId="0" borderId="11" xfId="0" applyFont="1" applyBorder="1" applyAlignment="1" quotePrefix="1">
      <alignment horizontal="center"/>
    </xf>
    <xf numFmtId="0" fontId="4" fillId="0" borderId="13" xfId="0" applyFont="1" applyBorder="1" applyAlignment="1">
      <alignment horizontal="center" vertical="center" wrapText="1"/>
    </xf>
    <xf numFmtId="0" fontId="4" fillId="0" borderId="14" xfId="0" applyFont="1" applyBorder="1" applyAlignment="1" quotePrefix="1">
      <alignment horizontal="center" vertical="center" wrapText="1"/>
    </xf>
    <xf numFmtId="164" fontId="2" fillId="34" borderId="13" xfId="0" applyNumberFormat="1" applyFont="1" applyFill="1" applyBorder="1" applyAlignment="1">
      <alignment horizontal="right"/>
    </xf>
    <xf numFmtId="165" fontId="2" fillId="0" borderId="13" xfId="0" applyNumberFormat="1" applyFont="1" applyBorder="1" applyAlignment="1">
      <alignment/>
    </xf>
    <xf numFmtId="164" fontId="2" fillId="0" borderId="13" xfId="0" applyNumberFormat="1" applyFont="1" applyBorder="1" applyAlignment="1">
      <alignment/>
    </xf>
    <xf numFmtId="0" fontId="2" fillId="0" borderId="13" xfId="0" applyFont="1" applyBorder="1" applyAlignment="1" quotePrefix="1">
      <alignment horizontal="center"/>
    </xf>
    <xf numFmtId="0" fontId="5" fillId="0" borderId="0" xfId="0" applyFont="1" applyAlignment="1">
      <alignment/>
    </xf>
    <xf numFmtId="0" fontId="2" fillId="0" borderId="0" xfId="0" applyFont="1" applyFill="1" applyAlignment="1">
      <alignment/>
    </xf>
    <xf numFmtId="164" fontId="2" fillId="0" borderId="13" xfId="0" applyNumberFormat="1" applyFont="1" applyFill="1" applyBorder="1" applyAlignment="1">
      <alignment/>
    </xf>
    <xf numFmtId="165" fontId="2" fillId="0" borderId="13" xfId="0" applyNumberFormat="1" applyFont="1" applyFill="1" applyBorder="1" applyAlignment="1">
      <alignment/>
    </xf>
    <xf numFmtId="164" fontId="2" fillId="0" borderId="11" xfId="0" applyNumberFormat="1" applyFont="1" applyFill="1" applyBorder="1" applyAlignment="1">
      <alignment/>
    </xf>
    <xf numFmtId="165" fontId="2" fillId="0" borderId="11" xfId="0" applyNumberFormat="1" applyFont="1" applyFill="1" applyBorder="1" applyAlignment="1">
      <alignment/>
    </xf>
    <xf numFmtId="0" fontId="6" fillId="0" borderId="0" xfId="0" applyFont="1" applyAlignment="1" quotePrefix="1">
      <alignment horizontal="left"/>
    </xf>
    <xf numFmtId="0" fontId="2" fillId="0" borderId="0" xfId="0" applyFont="1" applyFill="1" applyBorder="1" applyAlignment="1">
      <alignment/>
    </xf>
    <xf numFmtId="164" fontId="2" fillId="0" borderId="15" xfId="0" applyNumberFormat="1" applyFont="1" applyFill="1" applyBorder="1" applyAlignment="1">
      <alignment horizontal="right"/>
    </xf>
    <xf numFmtId="3" fontId="8" fillId="0" borderId="0" xfId="0" applyNumberFormat="1" applyFont="1" applyAlignment="1">
      <alignment/>
    </xf>
    <xf numFmtId="0" fontId="9" fillId="0" borderId="0" xfId="0" applyFont="1" applyAlignment="1">
      <alignment horizontal="left"/>
    </xf>
    <xf numFmtId="3" fontId="2" fillId="0" borderId="0" xfId="0" applyNumberFormat="1" applyFont="1" applyAlignment="1">
      <alignment/>
    </xf>
    <xf numFmtId="0" fontId="10" fillId="0" borderId="0" xfId="0" applyFont="1" applyAlignment="1" quotePrefix="1">
      <alignment horizontal="left"/>
    </xf>
    <xf numFmtId="0" fontId="4" fillId="0" borderId="16" xfId="0" applyFont="1" applyBorder="1" applyAlignment="1">
      <alignment horizontal="center" vertical="center" wrapText="1"/>
    </xf>
    <xf numFmtId="0" fontId="4" fillId="0" borderId="10" xfId="0" applyFont="1" applyBorder="1" applyAlignment="1" quotePrefix="1">
      <alignment horizontal="center" vertical="center" wrapText="1"/>
    </xf>
    <xf numFmtId="0" fontId="4" fillId="0" borderId="10" xfId="0" applyFont="1" applyBorder="1" applyAlignment="1">
      <alignment horizontal="center" vertical="center" wrapText="1"/>
    </xf>
    <xf numFmtId="164" fontId="2" fillId="0" borderId="14" xfId="0" applyNumberFormat="1" applyFont="1" applyFill="1" applyBorder="1" applyAlignment="1">
      <alignment horizontal="right"/>
    </xf>
    <xf numFmtId="0" fontId="6" fillId="0" borderId="0" xfId="0" applyFont="1" applyAlignment="1">
      <alignment horizontal="left"/>
    </xf>
    <xf numFmtId="0" fontId="0" fillId="33" borderId="11" xfId="0" applyFill="1" applyBorder="1" applyAlignment="1">
      <alignment/>
    </xf>
    <xf numFmtId="0" fontId="6" fillId="0" borderId="11" xfId="0" applyFont="1" applyBorder="1" applyAlignment="1">
      <alignment horizontal="left"/>
    </xf>
    <xf numFmtId="0" fontId="2" fillId="0" borderId="11" xfId="0" applyFont="1" applyBorder="1" applyAlignment="1">
      <alignment/>
    </xf>
    <xf numFmtId="0" fontId="2" fillId="0" borderId="11" xfId="0" applyFont="1" applyBorder="1" applyAlignment="1">
      <alignment horizontal="center"/>
    </xf>
    <xf numFmtId="0" fontId="0" fillId="0" borderId="11" xfId="0" applyBorder="1" applyAlignment="1">
      <alignment/>
    </xf>
    <xf numFmtId="0" fontId="0" fillId="0" borderId="13" xfId="0" applyBorder="1" applyAlignment="1">
      <alignment/>
    </xf>
    <xf numFmtId="0" fontId="0" fillId="0" borderId="11" xfId="0" applyFill="1" applyBorder="1" applyAlignment="1">
      <alignment/>
    </xf>
    <xf numFmtId="0" fontId="2" fillId="33" borderId="11" xfId="0" applyFont="1" applyFill="1" applyBorder="1" applyAlignment="1">
      <alignment horizontal="center"/>
    </xf>
    <xf numFmtId="0" fontId="2" fillId="33" borderId="11" xfId="0" applyFont="1" applyFill="1" applyBorder="1" applyAlignment="1">
      <alignment/>
    </xf>
    <xf numFmtId="0" fontId="6" fillId="33" borderId="11" xfId="0" applyFont="1" applyFill="1" applyBorder="1" applyAlignment="1">
      <alignment horizontal="left"/>
    </xf>
    <xf numFmtId="164" fontId="2" fillId="34" borderId="11" xfId="0" applyNumberFormat="1" applyFont="1" applyFill="1" applyBorder="1" applyAlignment="1">
      <alignment/>
    </xf>
    <xf numFmtId="164" fontId="2" fillId="0" borderId="11" xfId="0" applyNumberFormat="1" applyFont="1" applyBorder="1" applyAlignment="1">
      <alignment/>
    </xf>
    <xf numFmtId="165" fontId="2" fillId="34" borderId="11" xfId="0" applyNumberFormat="1" applyFont="1" applyFill="1" applyBorder="1" applyAlignment="1">
      <alignment/>
    </xf>
    <xf numFmtId="169" fontId="11" fillId="0" borderId="0" xfId="0" applyNumberFormat="1" applyFont="1" applyAlignment="1">
      <alignment/>
    </xf>
    <xf numFmtId="0" fontId="11" fillId="0" borderId="0" xfId="0" applyFont="1" applyAlignment="1">
      <alignment/>
    </xf>
    <xf numFmtId="168" fontId="11" fillId="0" borderId="0" xfId="0" applyNumberFormat="1" applyFont="1" applyAlignment="1">
      <alignment/>
    </xf>
    <xf numFmtId="0" fontId="2" fillId="0" borderId="13" xfId="0" applyFont="1" applyBorder="1" applyAlignment="1">
      <alignment/>
    </xf>
    <xf numFmtId="0" fontId="2" fillId="0" borderId="0" xfId="0" applyFont="1" applyBorder="1" applyAlignment="1">
      <alignment horizontal="center"/>
    </xf>
    <xf numFmtId="0" fontId="8" fillId="0" borderId="0" xfId="0" applyFont="1" applyAlignment="1">
      <alignment horizontal="left"/>
    </xf>
    <xf numFmtId="164" fontId="0" fillId="0" borderId="0" xfId="0" applyNumberFormat="1" applyAlignment="1">
      <alignment/>
    </xf>
    <xf numFmtId="164" fontId="2" fillId="0" borderId="0" xfId="0" applyNumberFormat="1" applyFont="1" applyAlignment="1">
      <alignment/>
    </xf>
    <xf numFmtId="3" fontId="14" fillId="0" borderId="0" xfId="0" applyNumberFormat="1" applyFont="1" applyFill="1" applyBorder="1" applyAlignment="1">
      <alignment/>
    </xf>
    <xf numFmtId="3" fontId="14" fillId="35" borderId="0" xfId="0" applyNumberFormat="1" applyFont="1" applyFill="1" applyBorder="1" applyAlignment="1">
      <alignment/>
    </xf>
    <xf numFmtId="0" fontId="4" fillId="0" borderId="13" xfId="0" applyFont="1" applyBorder="1" applyAlignment="1" quotePrefix="1">
      <alignment horizontal="center" vertical="center" wrapText="1"/>
    </xf>
    <xf numFmtId="0" fontId="17" fillId="0" borderId="0" xfId="0" applyFont="1" applyAlignment="1">
      <alignment/>
    </xf>
    <xf numFmtId="0" fontId="2" fillId="0" borderId="0" xfId="0" applyFont="1" applyBorder="1" applyAlignment="1">
      <alignment/>
    </xf>
    <xf numFmtId="0" fontId="4" fillId="0" borderId="17" xfId="0" applyFont="1" applyBorder="1" applyAlignment="1" quotePrefix="1">
      <alignment horizontal="center" vertical="center" wrapText="1"/>
    </xf>
    <xf numFmtId="0" fontId="5" fillId="0" borderId="17" xfId="0" applyFont="1" applyBorder="1" applyAlignment="1">
      <alignment horizontal="centerContinuous" vertical="center" wrapText="1"/>
    </xf>
    <xf numFmtId="168" fontId="2" fillId="0" borderId="0" xfId="0" applyNumberFormat="1" applyFont="1" applyAlignment="1">
      <alignment/>
    </xf>
    <xf numFmtId="171" fontId="2" fillId="0" borderId="0" xfId="0" applyNumberFormat="1" applyFont="1" applyAlignment="1">
      <alignment/>
    </xf>
    <xf numFmtId="0" fontId="2" fillId="0" borderId="0" xfId="0" applyFont="1" applyAlignment="1">
      <alignment/>
    </xf>
    <xf numFmtId="164" fontId="2" fillId="0" borderId="0" xfId="0" applyNumberFormat="1" applyFont="1" applyAlignment="1">
      <alignment/>
    </xf>
    <xf numFmtId="164" fontId="5" fillId="0" borderId="0" xfId="0" applyNumberFormat="1" applyFont="1" applyAlignment="1">
      <alignment/>
    </xf>
    <xf numFmtId="167" fontId="2" fillId="0" borderId="0" xfId="55" applyNumberFormat="1" applyFont="1" applyAlignment="1">
      <alignment/>
    </xf>
    <xf numFmtId="167" fontId="2" fillId="0" borderId="0" xfId="55" applyNumberFormat="1" applyFont="1" applyAlignment="1">
      <alignment/>
    </xf>
    <xf numFmtId="167" fontId="5" fillId="0" borderId="0" xfId="55" applyNumberFormat="1" applyFont="1" applyAlignment="1">
      <alignment/>
    </xf>
    <xf numFmtId="38" fontId="2" fillId="0" borderId="0" xfId="46" applyNumberFormat="1" applyFont="1" applyAlignment="1">
      <alignment/>
    </xf>
    <xf numFmtId="38" fontId="2" fillId="0" borderId="0" xfId="0" applyNumberFormat="1" applyFont="1" applyAlignment="1">
      <alignment/>
    </xf>
    <xf numFmtId="0" fontId="0" fillId="0" borderId="0" xfId="52" applyFont="1" applyFill="1" applyBorder="1">
      <alignment/>
      <protection/>
    </xf>
    <xf numFmtId="0" fontId="99" fillId="0" borderId="0" xfId="51" applyFont="1" applyFill="1" applyBorder="1" applyAlignment="1">
      <alignment vertical="center" wrapText="1"/>
    </xf>
    <xf numFmtId="0" fontId="3" fillId="0" borderId="0" xfId="52" applyFont="1">
      <alignment/>
      <protection/>
    </xf>
    <xf numFmtId="0" fontId="17" fillId="0" borderId="0" xfId="52" applyFont="1">
      <alignment/>
      <protection/>
    </xf>
    <xf numFmtId="0" fontId="16" fillId="0" borderId="0" xfId="52" applyFont="1">
      <alignment/>
      <protection/>
    </xf>
    <xf numFmtId="0" fontId="17" fillId="0" borderId="0" xfId="52" applyFont="1" applyBorder="1">
      <alignment/>
      <protection/>
    </xf>
    <xf numFmtId="0" fontId="16" fillId="0" borderId="0" xfId="0" applyFont="1" applyAlignment="1">
      <alignment/>
    </xf>
    <xf numFmtId="0" fontId="17" fillId="0" borderId="11" xfId="0" applyFont="1" applyBorder="1" applyAlignment="1">
      <alignment horizontal="center"/>
    </xf>
    <xf numFmtId="0" fontId="17" fillId="0" borderId="0" xfId="0" applyFont="1" applyAlignment="1">
      <alignment/>
    </xf>
    <xf numFmtId="0" fontId="17" fillId="0" borderId="17" xfId="0" applyFont="1" applyBorder="1" applyAlignment="1">
      <alignment horizontal="center"/>
    </xf>
    <xf numFmtId="0" fontId="0" fillId="0" borderId="0" xfId="52" applyFont="1">
      <alignment/>
      <protection/>
    </xf>
    <xf numFmtId="0" fontId="0" fillId="0" borderId="0" xfId="52" applyFont="1" applyBorder="1">
      <alignment/>
      <protection/>
    </xf>
    <xf numFmtId="0" fontId="27" fillId="0" borderId="0" xfId="52" applyFont="1" applyAlignment="1">
      <alignment/>
      <protection/>
    </xf>
    <xf numFmtId="0" fontId="17" fillId="0" borderId="11" xfId="0" applyFont="1" applyBorder="1" applyAlignment="1" quotePrefix="1">
      <alignment horizontal="center"/>
    </xf>
    <xf numFmtId="164" fontId="17" fillId="0" borderId="11" xfId="0" applyNumberFormat="1" applyFont="1" applyBorder="1" applyAlignment="1">
      <alignment/>
    </xf>
    <xf numFmtId="164" fontId="17" fillId="0" borderId="0" xfId="0" applyNumberFormat="1" applyFont="1" applyAlignment="1">
      <alignment/>
    </xf>
    <xf numFmtId="164" fontId="17" fillId="0" borderId="11" xfId="0" applyNumberFormat="1" applyFont="1" applyBorder="1" applyAlignment="1">
      <alignment/>
    </xf>
    <xf numFmtId="171" fontId="17" fillId="0" borderId="0" xfId="0" applyNumberFormat="1" applyFont="1" applyAlignment="1">
      <alignment/>
    </xf>
    <xf numFmtId="0" fontId="16" fillId="0" borderId="0" xfId="0" applyFont="1" applyAlignment="1">
      <alignment/>
    </xf>
    <xf numFmtId="0" fontId="16" fillId="0" borderId="0" xfId="52" applyFont="1" applyAlignment="1">
      <alignment/>
      <protection/>
    </xf>
    <xf numFmtId="0" fontId="0" fillId="0" borderId="0" xfId="52" applyBorder="1">
      <alignment/>
      <protection/>
    </xf>
    <xf numFmtId="0" fontId="100" fillId="0" borderId="0" xfId="0" applyFont="1" applyAlignment="1">
      <alignment/>
    </xf>
    <xf numFmtId="0" fontId="16" fillId="0" borderId="0" xfId="0" applyFont="1" applyFill="1" applyBorder="1" applyAlignment="1">
      <alignment vertical="center"/>
    </xf>
    <xf numFmtId="164" fontId="17" fillId="0" borderId="17" xfId="0" applyNumberFormat="1" applyFont="1" applyBorder="1" applyAlignment="1">
      <alignment/>
    </xf>
    <xf numFmtId="0" fontId="21" fillId="0" borderId="16" xfId="0" applyFont="1" applyBorder="1" applyAlignment="1" quotePrefix="1">
      <alignment horizontal="center" vertical="center" wrapText="1"/>
    </xf>
    <xf numFmtId="0" fontId="16" fillId="0" borderId="16" xfId="0" applyFont="1" applyBorder="1" applyAlignment="1">
      <alignment horizontal="centerContinuous" vertical="center" wrapText="1"/>
    </xf>
    <xf numFmtId="0" fontId="15" fillId="0" borderId="0" xfId="52" applyFont="1" applyAlignment="1" quotePrefix="1">
      <alignment/>
      <protection/>
    </xf>
    <xf numFmtId="0" fontId="15" fillId="0" borderId="0" xfId="52" applyFont="1" applyAlignment="1" quotePrefix="1">
      <alignment horizontal="left"/>
      <protection/>
    </xf>
    <xf numFmtId="0" fontId="17" fillId="0" borderId="0" xfId="52" applyFont="1" applyAlignment="1">
      <alignment/>
      <protection/>
    </xf>
    <xf numFmtId="0" fontId="17" fillId="0" borderId="16" xfId="52" applyFont="1" applyBorder="1" applyAlignment="1">
      <alignment horizontal="center"/>
      <protection/>
    </xf>
    <xf numFmtId="3" fontId="17" fillId="0" borderId="18" xfId="52" applyNumberFormat="1" applyFont="1" applyBorder="1" applyAlignment="1">
      <alignment horizontal="center"/>
      <protection/>
    </xf>
    <xf numFmtId="0" fontId="17" fillId="0" borderId="13" xfId="52" applyFont="1" applyBorder="1" applyAlignment="1">
      <alignment horizontal="center"/>
      <protection/>
    </xf>
    <xf numFmtId="170" fontId="17" fillId="0" borderId="13" xfId="52" applyNumberFormat="1" applyFont="1" applyBorder="1" applyAlignment="1">
      <alignment horizontal="center"/>
      <protection/>
    </xf>
    <xf numFmtId="0" fontId="19" fillId="0" borderId="11" xfId="52" applyFont="1" applyBorder="1" applyAlignment="1">
      <alignment horizontal="center"/>
      <protection/>
    </xf>
    <xf numFmtId="170" fontId="17" fillId="0" borderId="11" xfId="52" applyNumberFormat="1" applyFont="1" applyBorder="1" applyAlignment="1">
      <alignment horizontal="center"/>
      <protection/>
    </xf>
    <xf numFmtId="0" fontId="17" fillId="0" borderId="11" xfId="52" applyFont="1" applyBorder="1" applyAlignment="1">
      <alignment horizontal="center"/>
      <protection/>
    </xf>
    <xf numFmtId="0" fontId="26" fillId="0" borderId="11" xfId="52" applyFont="1" applyBorder="1" applyAlignment="1">
      <alignment horizontal="center"/>
      <protection/>
    </xf>
    <xf numFmtId="170" fontId="16" fillId="0" borderId="11" xfId="52" applyNumberFormat="1" applyFont="1" applyBorder="1" applyAlignment="1">
      <alignment horizontal="center"/>
      <protection/>
    </xf>
    <xf numFmtId="0" fontId="19" fillId="0" borderId="0" xfId="52" applyFont="1" applyAlignment="1">
      <alignment/>
      <protection/>
    </xf>
    <xf numFmtId="0" fontId="100" fillId="0" borderId="0" xfId="52" applyFont="1">
      <alignment/>
      <protection/>
    </xf>
    <xf numFmtId="49" fontId="26" fillId="0" borderId="19" xfId="0" applyNumberFormat="1" applyFont="1" applyBorder="1" applyAlignment="1">
      <alignment/>
    </xf>
    <xf numFmtId="49" fontId="17" fillId="0" borderId="20" xfId="0" applyNumberFormat="1" applyFont="1" applyBorder="1" applyAlignment="1">
      <alignment/>
    </xf>
    <xf numFmtId="49" fontId="101" fillId="0" borderId="20" xfId="45" applyNumberFormat="1" applyFont="1" applyBorder="1" applyAlignment="1" applyProtection="1">
      <alignment vertical="center"/>
      <protection/>
    </xf>
    <xf numFmtId="49" fontId="102" fillId="0" borderId="20" xfId="0" applyNumberFormat="1" applyFont="1" applyBorder="1" applyAlignment="1">
      <alignment vertical="center"/>
    </xf>
    <xf numFmtId="49" fontId="103" fillId="36" borderId="20" xfId="0" applyNumberFormat="1" applyFont="1" applyFill="1" applyBorder="1" applyAlignment="1">
      <alignment vertical="center"/>
    </xf>
    <xf numFmtId="49" fontId="19" fillId="0" borderId="20" xfId="0" applyNumberFormat="1" applyFont="1" applyBorder="1" applyAlignment="1">
      <alignment vertical="center"/>
    </xf>
    <xf numFmtId="49" fontId="16" fillId="0" borderId="20" xfId="0" applyNumberFormat="1" applyFont="1" applyBorder="1" applyAlignment="1">
      <alignment/>
    </xf>
    <xf numFmtId="49" fontId="104" fillId="36" borderId="20" xfId="0" applyNumberFormat="1" applyFont="1" applyFill="1" applyBorder="1" applyAlignment="1">
      <alignment horizontal="left" vertical="center"/>
    </xf>
    <xf numFmtId="49" fontId="105" fillId="0" borderId="20" xfId="0" applyNumberFormat="1" applyFont="1" applyBorder="1" applyAlignment="1">
      <alignment horizontal="justify" vertical="center"/>
    </xf>
    <xf numFmtId="49" fontId="25" fillId="0" borderId="21" xfId="0" applyNumberFormat="1" applyFont="1" applyBorder="1" applyAlignment="1">
      <alignment wrapText="1"/>
    </xf>
    <xf numFmtId="0" fontId="106" fillId="36" borderId="22" xfId="0" applyFont="1" applyFill="1" applyBorder="1" applyAlignment="1">
      <alignment horizontal="center" vertical="center"/>
    </xf>
    <xf numFmtId="0" fontId="16" fillId="0" borderId="0" xfId="52" applyFont="1" applyAlignment="1">
      <alignment vertical="center"/>
      <protection/>
    </xf>
    <xf numFmtId="0" fontId="18" fillId="0" borderId="0" xfId="0" applyFont="1" applyAlignment="1">
      <alignment vertical="center"/>
    </xf>
    <xf numFmtId="0" fontId="16" fillId="0" borderId="0" xfId="0" applyFont="1" applyAlignment="1">
      <alignment horizontal="left" vertical="center"/>
    </xf>
    <xf numFmtId="0" fontId="16" fillId="0" borderId="0" xfId="0" applyFont="1" applyBorder="1" applyAlignment="1" quotePrefix="1">
      <alignment horizontal="left" vertical="center"/>
    </xf>
    <xf numFmtId="0" fontId="17" fillId="0" borderId="0" xfId="0" applyFont="1" applyAlignment="1">
      <alignment vertical="center"/>
    </xf>
    <xf numFmtId="0" fontId="16" fillId="0" borderId="0" xfId="0" applyFont="1" applyAlignment="1">
      <alignment vertical="center"/>
    </xf>
    <xf numFmtId="0" fontId="99" fillId="0" borderId="23" xfId="51" applyFont="1" applyFill="1" applyBorder="1" applyAlignment="1">
      <alignment vertical="center" wrapText="1"/>
    </xf>
    <xf numFmtId="0" fontId="15" fillId="0" borderId="0" xfId="52" applyFont="1" applyAlignment="1" quotePrefix="1">
      <alignment vertical="center"/>
      <protection/>
    </xf>
    <xf numFmtId="167" fontId="107" fillId="0" borderId="0" xfId="55" applyNumberFormat="1" applyFont="1" applyFill="1" applyBorder="1" applyAlignment="1">
      <alignment/>
    </xf>
    <xf numFmtId="0" fontId="31" fillId="0" borderId="0" xfId="54" applyFont="1" applyBorder="1">
      <alignment/>
      <protection/>
    </xf>
    <xf numFmtId="0" fontId="17" fillId="0" borderId="16" xfId="0" applyFont="1" applyBorder="1" applyAlignment="1">
      <alignment/>
    </xf>
    <xf numFmtId="3" fontId="17" fillId="0" borderId="16" xfId="0" applyNumberFormat="1" applyFont="1" applyBorder="1" applyAlignment="1">
      <alignment/>
    </xf>
    <xf numFmtId="9" fontId="17" fillId="0" borderId="16" xfId="55" applyNumberFormat="1" applyFont="1" applyBorder="1" applyAlignment="1">
      <alignment/>
    </xf>
    <xf numFmtId="49" fontId="108" fillId="0" borderId="20" xfId="0" applyNumberFormat="1" applyFont="1" applyBorder="1" applyAlignment="1">
      <alignment vertical="center"/>
    </xf>
    <xf numFmtId="0" fontId="22" fillId="0" borderId="0" xfId="52" applyFont="1" applyAlignment="1">
      <alignment/>
      <protection/>
    </xf>
    <xf numFmtId="0" fontId="103" fillId="36" borderId="24" xfId="0" applyFont="1" applyFill="1" applyBorder="1" applyAlignment="1">
      <alignment horizontal="center" vertical="center"/>
    </xf>
    <xf numFmtId="0" fontId="103" fillId="36" borderId="25" xfId="0" applyFont="1" applyFill="1" applyBorder="1" applyAlignment="1">
      <alignment horizontal="center" vertical="center"/>
    </xf>
    <xf numFmtId="0" fontId="19" fillId="37" borderId="26" xfId="0" applyFont="1" applyFill="1" applyBorder="1" applyAlignment="1">
      <alignment vertical="center"/>
    </xf>
    <xf numFmtId="0" fontId="17" fillId="37" borderId="27" xfId="0" applyFont="1" applyFill="1" applyBorder="1" applyAlignment="1">
      <alignment horizontal="center" vertical="center"/>
    </xf>
    <xf numFmtId="0" fontId="19" fillId="37" borderId="27" xfId="0" applyFont="1" applyFill="1" applyBorder="1" applyAlignment="1">
      <alignment horizontal="center" vertical="center"/>
    </xf>
    <xf numFmtId="0" fontId="19" fillId="37" borderId="28" xfId="0" applyFont="1" applyFill="1" applyBorder="1" applyAlignment="1">
      <alignment horizontal="center" vertical="center"/>
    </xf>
    <xf numFmtId="0" fontId="17" fillId="38" borderId="29" xfId="0" applyFont="1" applyFill="1" applyBorder="1" applyAlignment="1" quotePrefix="1">
      <alignment horizontal="left" vertical="center"/>
    </xf>
    <xf numFmtId="166" fontId="17" fillId="38" borderId="30" xfId="0" applyNumberFormat="1" applyFont="1" applyFill="1" applyBorder="1" applyAlignment="1">
      <alignment horizontal="right" vertical="center"/>
    </xf>
    <xf numFmtId="166" fontId="19" fillId="38" borderId="31" xfId="0" applyNumberFormat="1" applyFont="1" applyFill="1" applyBorder="1" applyAlignment="1">
      <alignment horizontal="right" vertical="center"/>
    </xf>
    <xf numFmtId="0" fontId="17" fillId="38" borderId="32" xfId="0" applyFont="1" applyFill="1" applyBorder="1" applyAlignment="1" quotePrefix="1">
      <alignment horizontal="left" vertical="center"/>
    </xf>
    <xf numFmtId="166" fontId="17" fillId="38" borderId="33" xfId="0" applyNumberFormat="1" applyFont="1" applyFill="1" applyBorder="1" applyAlignment="1">
      <alignment horizontal="right" vertical="center"/>
    </xf>
    <xf numFmtId="0" fontId="19" fillId="0" borderId="34" xfId="0" applyFont="1" applyBorder="1" applyAlignment="1" quotePrefix="1">
      <alignment horizontal="left" vertical="center"/>
    </xf>
    <xf numFmtId="172" fontId="17" fillId="0" borderId="35" xfId="55" applyNumberFormat="1" applyFont="1" applyFill="1" applyBorder="1" applyAlignment="1">
      <alignment horizontal="right" vertical="center" indent="1"/>
    </xf>
    <xf numFmtId="172" fontId="19" fillId="0" borderId="36" xfId="55" applyNumberFormat="1" applyFont="1" applyFill="1" applyBorder="1" applyAlignment="1">
      <alignment horizontal="right" vertical="center" indent="1"/>
    </xf>
    <xf numFmtId="0" fontId="19" fillId="38" borderId="29" xfId="0" applyFont="1" applyFill="1" applyBorder="1" applyAlignment="1" quotePrefix="1">
      <alignment horizontal="left" vertical="center" wrapText="1"/>
    </xf>
    <xf numFmtId="164" fontId="17" fillId="38" borderId="30" xfId="0" applyNumberFormat="1" applyFont="1" applyFill="1" applyBorder="1" applyAlignment="1">
      <alignment vertical="center"/>
    </xf>
    <xf numFmtId="164" fontId="19" fillId="38" borderId="31" xfId="0" applyNumberFormat="1" applyFont="1" applyFill="1" applyBorder="1" applyAlignment="1">
      <alignment vertical="center"/>
    </xf>
    <xf numFmtId="0" fontId="19" fillId="37" borderId="37" xfId="0" applyFont="1" applyFill="1" applyBorder="1" applyAlignment="1" quotePrefix="1">
      <alignment horizontal="left" vertical="center"/>
    </xf>
    <xf numFmtId="0" fontId="19" fillId="37" borderId="38" xfId="0" applyFont="1" applyFill="1" applyBorder="1" applyAlignment="1">
      <alignment horizontal="center" vertical="center"/>
    </xf>
    <xf numFmtId="0" fontId="19" fillId="37" borderId="39" xfId="0" applyFont="1" applyFill="1" applyBorder="1" applyAlignment="1">
      <alignment horizontal="center" vertical="center"/>
    </xf>
    <xf numFmtId="0" fontId="17" fillId="38" borderId="37" xfId="0" applyFont="1" applyFill="1" applyBorder="1" applyAlignment="1">
      <alignment vertical="center"/>
    </xf>
    <xf numFmtId="172" fontId="17" fillId="38" borderId="38" xfId="55" applyNumberFormat="1" applyFont="1" applyFill="1" applyBorder="1" applyAlignment="1">
      <alignment horizontal="center" vertical="center"/>
    </xf>
    <xf numFmtId="172" fontId="19" fillId="38" borderId="39" xfId="55" applyNumberFormat="1" applyFont="1" applyFill="1" applyBorder="1" applyAlignment="1">
      <alignment horizontal="center" vertical="center"/>
    </xf>
    <xf numFmtId="0" fontId="26" fillId="0" borderId="37" xfId="0" applyFont="1" applyBorder="1" applyAlignment="1" quotePrefix="1">
      <alignment horizontal="left" vertical="center"/>
    </xf>
    <xf numFmtId="172" fontId="26" fillId="0" borderId="38" xfId="55" applyNumberFormat="1" applyFont="1" applyBorder="1" applyAlignment="1">
      <alignment horizontal="center" vertical="center"/>
    </xf>
    <xf numFmtId="172" fontId="32" fillId="0" borderId="39" xfId="55" applyNumberFormat="1" applyFont="1" applyBorder="1" applyAlignment="1">
      <alignment horizontal="center" vertical="center"/>
    </xf>
    <xf numFmtId="0" fontId="17" fillId="38" borderId="37" xfId="0" applyFont="1" applyFill="1" applyBorder="1" applyAlignment="1" quotePrefix="1">
      <alignment horizontal="left" vertical="center"/>
    </xf>
    <xf numFmtId="0" fontId="17" fillId="0" borderId="37" xfId="0" applyFont="1" applyBorder="1" applyAlignment="1" quotePrefix="1">
      <alignment horizontal="left" vertical="center"/>
    </xf>
    <xf numFmtId="172" fontId="17" fillId="0" borderId="38" xfId="55" applyNumberFormat="1" applyFont="1" applyBorder="1" applyAlignment="1">
      <alignment horizontal="center" vertical="center"/>
    </xf>
    <xf numFmtId="172" fontId="19" fillId="0" borderId="39" xfId="55" applyNumberFormat="1" applyFont="1" applyBorder="1" applyAlignment="1">
      <alignment horizontal="center" vertical="center"/>
    </xf>
    <xf numFmtId="0" fontId="17" fillId="0" borderId="40" xfId="0" applyFont="1" applyBorder="1" applyAlignment="1" quotePrefix="1">
      <alignment horizontal="left" vertical="center"/>
    </xf>
    <xf numFmtId="172" fontId="17" fillId="0" borderId="41" xfId="55" applyNumberFormat="1" applyFont="1" applyBorder="1" applyAlignment="1">
      <alignment horizontal="center" vertical="center"/>
    </xf>
    <xf numFmtId="172" fontId="19" fillId="0" borderId="42" xfId="55" applyNumberFormat="1" applyFont="1" applyBorder="1" applyAlignment="1">
      <alignment horizontal="center" vertical="center"/>
    </xf>
    <xf numFmtId="0" fontId="109" fillId="0" borderId="0" xfId="52" applyFont="1" applyAlignment="1" quotePrefix="1">
      <alignment vertical="center"/>
      <protection/>
    </xf>
    <xf numFmtId="49" fontId="110" fillId="0" borderId="20" xfId="0" applyNumberFormat="1" applyFont="1" applyBorder="1" applyAlignment="1">
      <alignment horizontal="center" vertical="center" wrapText="1"/>
    </xf>
    <xf numFmtId="0" fontId="0" fillId="0" borderId="0" xfId="52" applyBorder="1" applyAlignment="1">
      <alignment vertical="center"/>
      <protection/>
    </xf>
    <xf numFmtId="49" fontId="19" fillId="0" borderId="20" xfId="0" applyNumberFormat="1" applyFont="1" applyBorder="1" applyAlignment="1">
      <alignment horizontal="left" vertical="center"/>
    </xf>
    <xf numFmtId="49" fontId="17" fillId="0" borderId="20" xfId="0" applyNumberFormat="1" applyFont="1" applyBorder="1" applyAlignment="1">
      <alignment horizontal="left" vertical="center" wrapText="1"/>
    </xf>
    <xf numFmtId="49" fontId="111" fillId="0" borderId="0" xfId="45" applyNumberFormat="1" applyFont="1" applyAlignment="1" applyProtection="1">
      <alignment horizontal="center"/>
      <protection/>
    </xf>
    <xf numFmtId="170" fontId="16" fillId="0" borderId="17" xfId="52" applyNumberFormat="1" applyFont="1" applyBorder="1" applyAlignment="1">
      <alignment horizontal="center"/>
      <protection/>
    </xf>
    <xf numFmtId="0" fontId="17" fillId="0" borderId="16" xfId="0" applyFont="1" applyBorder="1" applyAlignment="1">
      <alignment horizontal="left"/>
    </xf>
    <xf numFmtId="0" fontId="17" fillId="0" borderId="16" xfId="0" applyFont="1" applyBorder="1" applyAlignment="1">
      <alignment horizontal="left" wrapText="1"/>
    </xf>
    <xf numFmtId="0" fontId="17" fillId="0" borderId="12" xfId="0" applyFont="1" applyBorder="1" applyAlignment="1">
      <alignment horizontal="left"/>
    </xf>
    <xf numFmtId="0" fontId="17" fillId="0" borderId="12" xfId="0" applyFont="1" applyBorder="1" applyAlignment="1">
      <alignment/>
    </xf>
    <xf numFmtId="0" fontId="16" fillId="0" borderId="11" xfId="52" applyFont="1" applyBorder="1" applyAlignment="1">
      <alignment horizontal="center"/>
      <protection/>
    </xf>
    <xf numFmtId="0" fontId="17" fillId="0" borderId="17" xfId="52" applyFont="1" applyBorder="1" applyAlignment="1">
      <alignment horizontal="center"/>
      <protection/>
    </xf>
    <xf numFmtId="167" fontId="17" fillId="0" borderId="16" xfId="55" applyNumberFormat="1" applyFont="1" applyBorder="1" applyAlignment="1">
      <alignment/>
    </xf>
    <xf numFmtId="0" fontId="22" fillId="0" borderId="0" xfId="0" applyFont="1" applyAlignment="1">
      <alignment horizontal="left" vertical="center"/>
    </xf>
    <xf numFmtId="0" fontId="22" fillId="0" borderId="0" xfId="0" applyFont="1" applyAlignment="1">
      <alignment vertical="center"/>
    </xf>
    <xf numFmtId="0" fontId="20" fillId="0" borderId="0" xfId="0" applyFont="1" applyAlignment="1">
      <alignment horizontal="right"/>
    </xf>
    <xf numFmtId="173" fontId="20" fillId="0" borderId="0" xfId="0" applyNumberFormat="1" applyFont="1" applyAlignment="1">
      <alignment horizontal="right" vertical="center"/>
    </xf>
    <xf numFmtId="0" fontId="0" fillId="0" borderId="0" xfId="0" applyFont="1" applyAlignment="1">
      <alignment/>
    </xf>
    <xf numFmtId="0" fontId="17" fillId="37" borderId="38" xfId="0" applyFont="1" applyFill="1" applyBorder="1" applyAlignment="1">
      <alignment horizontal="center" vertical="center"/>
    </xf>
    <xf numFmtId="172" fontId="17" fillId="0" borderId="38" xfId="55" applyNumberFormat="1" applyFont="1" applyFill="1" applyBorder="1" applyAlignment="1">
      <alignment horizontal="center" vertical="center"/>
    </xf>
    <xf numFmtId="0" fontId="18" fillId="0" borderId="0" xfId="52" applyFont="1" applyAlignment="1">
      <alignment vertical="center"/>
      <protection/>
    </xf>
    <xf numFmtId="0" fontId="99" fillId="0" borderId="0" xfId="51" applyFont="1" applyFill="1" applyBorder="1" applyAlignment="1">
      <alignment horizontal="center" vertical="center" wrapText="1"/>
    </xf>
    <xf numFmtId="0" fontId="9" fillId="0" borderId="0" xfId="0" applyFont="1" applyAlignment="1">
      <alignment horizontal="left"/>
    </xf>
    <xf numFmtId="0" fontId="0" fillId="0" borderId="0" xfId="0" applyAlignment="1">
      <alignment/>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eutre 2" xfId="51"/>
    <cellStyle name="Normal 2" xfId="52"/>
    <cellStyle name="Normal 3" xfId="53"/>
    <cellStyle name="Normal 3 2"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67"/>
          <c:w val="0.98125"/>
          <c:h val="0.81975"/>
        </c:manualLayout>
      </c:layout>
      <c:lineChart>
        <c:grouping val="standard"/>
        <c:varyColors val="0"/>
        <c:ser>
          <c:idx val="1"/>
          <c:order val="0"/>
          <c:tx>
            <c:strRef>
              <c:f>Gra02old!$D$3</c:f>
              <c:strCache>
                <c:ptCount val="1"/>
                <c:pt idx="0">
                  <c:v>préélémentaire</c:v>
                </c:pt>
              </c:strCache>
            </c:strRef>
          </c:tx>
          <c:spPr>
            <a:ln w="25400">
              <a:solidFill>
                <a:srgbClr val="E7882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strRef>
              <c:f>Gra02old!$K$6:$K$38</c:f>
              <c:strCache/>
            </c:strRef>
          </c:cat>
          <c:val>
            <c:numRef>
              <c:f>Gra02old!$E$6:$E$38</c:f>
              <c:numCache/>
            </c:numRef>
          </c:val>
          <c:smooth val="0"/>
        </c:ser>
        <c:ser>
          <c:idx val="2"/>
          <c:order val="1"/>
          <c:tx>
            <c:strRef>
              <c:f>Gra02old!$F$3</c:f>
              <c:strCache>
                <c:ptCount val="1"/>
                <c:pt idx="0">
                  <c:v>élémentaire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cat>
            <c:strRef>
              <c:f>Gra02old!$K$6:$K$38</c:f>
              <c:strCache/>
            </c:strRef>
          </c:cat>
          <c:val>
            <c:numRef>
              <c:f>Gra02old!$G$6:$G$38</c:f>
              <c:numCache/>
            </c:numRef>
          </c:val>
          <c:smooth val="0"/>
        </c:ser>
        <c:ser>
          <c:idx val="4"/>
          <c:order val="2"/>
          <c:tx>
            <c:strRef>
              <c:f>Gra02old!$B$3</c:f>
              <c:strCache>
                <c:ptCount val="1"/>
                <c:pt idx="0">
                  <c:v>1er degré</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Gra02old!$K$6:$K$38</c:f>
              <c:strCache/>
            </c:strRef>
          </c:cat>
          <c:val>
            <c:numRef>
              <c:f>Gra02old!$M$6:$M$38</c:f>
              <c:numCache/>
            </c:numRef>
          </c:val>
          <c:smooth val="0"/>
        </c:ser>
        <c:ser>
          <c:idx val="5"/>
          <c:order val="3"/>
          <c:tx>
            <c:strRef>
              <c:f>Gra02old!$D$3</c:f>
              <c:strCache>
                <c:ptCount val="1"/>
                <c:pt idx="0">
                  <c:v>préélémentaire</c:v>
                </c:pt>
              </c:strCache>
            </c:strRef>
          </c:tx>
          <c:spPr>
            <a:ln w="25400">
              <a:solidFill>
                <a:srgbClr val="E7882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Gra02old!$K$6:$K$38</c:f>
              <c:strCache/>
            </c:strRef>
          </c:cat>
          <c:val>
            <c:numRef>
              <c:f>Gra02old!$O$6:$O$38</c:f>
              <c:numCache/>
            </c:numRef>
          </c:val>
          <c:smooth val="0"/>
        </c:ser>
        <c:ser>
          <c:idx val="6"/>
          <c:order val="4"/>
          <c:tx>
            <c:strRef>
              <c:f>Gra02old!$F$3</c:f>
              <c:strCache>
                <c:ptCount val="1"/>
                <c:pt idx="0">
                  <c:v>élémentaire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Gra02old!$K$6:$K$38</c:f>
              <c:strCache/>
            </c:strRef>
          </c:cat>
          <c:val>
            <c:numRef>
              <c:f>Gra02old!$Q$6:$Q$38</c:f>
              <c:numCache/>
            </c:numRef>
          </c:val>
          <c:smooth val="0"/>
        </c:ser>
        <c:ser>
          <c:idx val="8"/>
          <c:order val="5"/>
          <c:tx>
            <c:strRef>
              <c:f>Gra02old!$B$3</c:f>
              <c:strCache>
                <c:ptCount val="1"/>
                <c:pt idx="0">
                  <c:v>1er degré</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Gra02old!$K$6:$K$38</c:f>
              <c:strCache/>
            </c:strRef>
          </c:cat>
          <c:val>
            <c:numRef>
              <c:f>Gra02old!$U$6:$U$38</c:f>
              <c:numCache/>
            </c:numRef>
          </c:val>
          <c:smooth val="0"/>
        </c:ser>
        <c:ser>
          <c:idx val="9"/>
          <c:order val="6"/>
          <c:tx>
            <c:strRef>
              <c:f>Gra02old!$F$3</c:f>
              <c:strCache>
                <c:ptCount val="1"/>
                <c:pt idx="0">
                  <c:v>élémentaire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Gra02old!$K$6:$K$38</c:f>
              <c:strCache/>
            </c:strRef>
          </c:cat>
          <c:val>
            <c:numRef>
              <c:f>Gra02old!$Y$6:$Y$38</c:f>
              <c:numCache/>
            </c:numRef>
          </c:val>
          <c:smooth val="0"/>
        </c:ser>
        <c:ser>
          <c:idx val="12"/>
          <c:order val="7"/>
          <c:tx>
            <c:strRef>
              <c:f>Gra02old!$D$3</c:f>
              <c:strCache>
                <c:ptCount val="1"/>
                <c:pt idx="0">
                  <c:v>préélémentaire</c:v>
                </c:pt>
              </c:strCache>
            </c:strRef>
          </c:tx>
          <c:spPr>
            <a:ln w="25400">
              <a:solidFill>
                <a:srgbClr val="E7882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Gra02old!$K$6:$K$38</c:f>
              <c:strCache/>
            </c:strRef>
          </c:cat>
          <c:val>
            <c:numRef>
              <c:f>Gra02old!$W$6:$W$38</c:f>
              <c:numCache/>
            </c:numRef>
          </c:val>
          <c:smooth val="0"/>
        </c:ser>
        <c:ser>
          <c:idx val="11"/>
          <c:order val="8"/>
          <c:tx>
            <c:strRef>
              <c:f>Gra02old!$B$3</c:f>
              <c:strCache>
                <c:ptCount val="1"/>
                <c:pt idx="0">
                  <c:v>1er degré</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Gra02old!$K$6:$K$38</c:f>
              <c:strCache/>
            </c:strRef>
          </c:cat>
          <c:val>
            <c:numRef>
              <c:f>Gra02old!$C$6:$C$38</c:f>
              <c:numCache/>
            </c:numRef>
          </c:val>
          <c:smooth val="0"/>
        </c:ser>
        <c:marker val="1"/>
        <c:axId val="50694157"/>
        <c:axId val="53594230"/>
      </c:lineChart>
      <c:catAx>
        <c:axId val="50694157"/>
        <c:scaling>
          <c:orientation val="minMax"/>
        </c:scaling>
        <c:axPos val="b"/>
        <c:title>
          <c:tx>
            <c:rich>
              <a:bodyPr vert="horz" rot="0" anchor="ctr"/>
              <a:lstStyle/>
              <a:p>
                <a:pPr algn="ctr">
                  <a:defRPr/>
                </a:pPr>
                <a:r>
                  <a:rPr lang="en-US" cap="none" sz="800" b="1" i="0" u="none" baseline="0">
                    <a:solidFill>
                      <a:srgbClr val="000000"/>
                    </a:solidFill>
                  </a:rPr>
                  <a:t>Euros 2012
</a:t>
                </a:r>
              </a:p>
            </c:rich>
          </c:tx>
          <c:layout>
            <c:manualLayout>
              <c:xMode val="factor"/>
              <c:yMode val="factor"/>
              <c:x val="0.2625"/>
              <c:y val="-0.1227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53594230"/>
        <c:crosses val="autoZero"/>
        <c:auto val="0"/>
        <c:lblOffset val="100"/>
        <c:tickLblSkip val="5"/>
        <c:noMultiLvlLbl val="0"/>
      </c:catAx>
      <c:valAx>
        <c:axId val="53594230"/>
        <c:scaling>
          <c:orientation val="minMax"/>
          <c:max val="6500"/>
          <c:min val="2000"/>
        </c:scaling>
        <c:axPos val="l"/>
        <c:majorGridlines>
          <c:spPr>
            <a:ln w="12700">
              <a:solidFill>
                <a:srgbClr val="969696"/>
              </a:solidFill>
            </a:ln>
          </c:spPr>
        </c:majorGridlines>
        <c:delete val="0"/>
        <c:numFmt formatCode="General" sourceLinked="1"/>
        <c:majorTickMark val="out"/>
        <c:minorTickMark val="none"/>
        <c:tickLblPos val="nextTo"/>
        <c:spPr>
          <a:ln w="3175">
            <a:noFill/>
          </a:ln>
        </c:spPr>
        <c:crossAx val="50694157"/>
        <c:crossesAt val="1"/>
        <c:crossBetween val="midCat"/>
        <c:dispUnits/>
        <c:majorUnit val="5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8325"/>
          <c:w val="0.92525"/>
          <c:h val="0.745"/>
        </c:manualLayout>
      </c:layout>
      <c:lineChart>
        <c:grouping val="standard"/>
        <c:varyColors val="0"/>
        <c:ser>
          <c:idx val="1"/>
          <c:order val="0"/>
          <c:tx>
            <c:strRef>
              <c:f>'Figure 2.2 n (2)'!$D$2</c:f>
              <c:strCache>
                <c:ptCount val="1"/>
                <c:pt idx="0">
                  <c:v>Dépense moyenne pour un élève du préélémentaire                                </c:v>
                </c:pt>
              </c:strCache>
            </c:strRef>
          </c:tx>
          <c:spPr>
            <a:ln w="25400">
              <a:solidFill>
                <a:srgbClr val="E7882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numRef>
              <c:f>'Figure 2.2 n (2)'!$B$4:$B$37</c:f>
              <c:numCache/>
            </c:numRef>
          </c:cat>
          <c:val>
            <c:numRef>
              <c:f>'Figure 2.2 n (2)'!$D$4:$D$37</c:f>
              <c:numCache/>
            </c:numRef>
          </c:val>
          <c:smooth val="0"/>
        </c:ser>
        <c:ser>
          <c:idx val="2"/>
          <c:order val="1"/>
          <c:tx>
            <c:strRef>
              <c:f>'Figure 2.2 n (2)'!$E$2</c:f>
              <c:strCache>
                <c:ptCount val="1"/>
                <c:pt idx="0">
                  <c:v>Dépense moyenne pour un élève de l'élémentaire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cat>
            <c:numRef>
              <c:f>'Figure 2.2 n (2)'!$B$4:$B$37</c:f>
              <c:numCache/>
            </c:numRef>
          </c:cat>
          <c:val>
            <c:numRef>
              <c:f>'Figure 2.2 n (2)'!$E$4:$E$37</c:f>
              <c:numCache/>
            </c:numRef>
          </c:val>
          <c:smooth val="0"/>
        </c:ser>
        <c:ser>
          <c:idx val="11"/>
          <c:order val="2"/>
          <c:tx>
            <c:strRef>
              <c:f>'Figure 2.2 n (2)'!$C$2</c:f>
              <c:strCache>
                <c:ptCount val="1"/>
                <c:pt idx="0">
                  <c:v>Dépense moyenne pour un élève du 1er degré                               </c:v>
                </c:pt>
              </c:strCache>
            </c:strRef>
          </c:tx>
          <c:spPr>
            <a:ln w="254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'Figure 2.2 n (2)'!$B$4:$B$37</c:f>
              <c:numCache/>
            </c:numRef>
          </c:cat>
          <c:val>
            <c:numRef>
              <c:f>'Figure 2.2 n (2)'!$C$4:$C$37</c:f>
              <c:numCache/>
            </c:numRef>
          </c:val>
          <c:smooth val="0"/>
        </c:ser>
        <c:marker val="1"/>
        <c:axId val="12586023"/>
        <c:axId val="46165344"/>
      </c:lineChart>
      <c:catAx>
        <c:axId val="12586023"/>
        <c:scaling>
          <c:orientation val="minMax"/>
        </c:scaling>
        <c:axPos val="b"/>
        <c:title>
          <c:tx>
            <c:rich>
              <a:bodyPr vert="horz" rot="0" anchor="ctr"/>
              <a:lstStyle/>
              <a:p>
                <a:pPr algn="ctr">
                  <a:defRPr/>
                </a:pPr>
                <a:r>
                  <a:rPr lang="en-US" cap="none" sz="800" b="1" i="0" u="none" baseline="0">
                    <a:solidFill>
                      <a:srgbClr val="000000"/>
                    </a:solidFill>
                  </a:rPr>
                  <a:t>En euros 2014</a:t>
                </a:r>
              </a:p>
            </c:rich>
          </c:tx>
          <c:layout>
            <c:manualLayout>
              <c:xMode val="factor"/>
              <c:yMode val="factor"/>
              <c:x val="0.2605"/>
              <c:y val="-0.123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6165344"/>
        <c:crosses val="autoZero"/>
        <c:auto val="0"/>
        <c:lblOffset val="100"/>
        <c:tickLblSkip val="5"/>
        <c:noMultiLvlLbl val="0"/>
      </c:catAx>
      <c:valAx>
        <c:axId val="46165344"/>
        <c:scaling>
          <c:orientation val="minMax"/>
          <c:max val="6500"/>
          <c:min val="2000"/>
        </c:scaling>
        <c:axPos val="l"/>
        <c:majorGridlines>
          <c:spPr>
            <a:ln w="12700">
              <a:solidFill>
                <a:srgbClr val="969696"/>
              </a:solidFill>
            </a:ln>
          </c:spPr>
        </c:majorGridlines>
        <c:delete val="0"/>
        <c:numFmt formatCode="General" sourceLinked="1"/>
        <c:majorTickMark val="out"/>
        <c:minorTickMark val="none"/>
        <c:tickLblPos val="nextTo"/>
        <c:spPr>
          <a:ln w="3175">
            <a:noFill/>
          </a:ln>
        </c:spPr>
        <c:crossAx val="12586023"/>
        <c:crossesAt val="1"/>
        <c:crossBetween val="midCat"/>
        <c:dispUnits/>
        <c:majorUnit val="50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69"/>
          <c:y val="0.09025"/>
          <c:w val="0.4645"/>
          <c:h val="0.81775"/>
        </c:manualLayout>
      </c:layout>
      <c:pieChart>
        <c:varyColors val="1"/>
        <c:ser>
          <c:idx val="0"/>
          <c:order val="0"/>
          <c:spPr>
            <a:solidFill>
              <a:srgbClr val="4F81BD"/>
            </a:solidFill>
            <a:ln w="3175">
              <a:solidFill>
                <a:srgbClr val="424242"/>
              </a:solid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99"/>
              </a:solidFill>
              <a:ln w="3175">
                <a:solidFill>
                  <a:srgbClr val="424242"/>
                </a:solidFill>
              </a:ln>
              <a:effectLst>
                <a:outerShdw dist="35921" dir="2700000" algn="br">
                  <a:prstClr val="black"/>
                </a:outerShdw>
              </a:effectLst>
            </c:spPr>
          </c:dPt>
          <c:dPt>
            <c:idx val="1"/>
            <c:spPr>
              <a:solidFill>
                <a:srgbClr val="FFCC99"/>
              </a:solidFill>
              <a:ln w="3175">
                <a:solidFill>
                  <a:srgbClr val="424242"/>
                </a:solidFill>
              </a:ln>
              <a:effectLst>
                <a:outerShdw dist="35921" dir="2700000" algn="br">
                  <a:prstClr val="black"/>
                </a:outerShdw>
              </a:effectLst>
            </c:spPr>
          </c:dPt>
          <c:dPt>
            <c:idx val="2"/>
            <c:spPr>
              <a:solidFill>
                <a:srgbClr val="FFFF99"/>
              </a:solidFill>
              <a:ln w="3175">
                <a:solidFill>
                  <a:srgbClr val="424242"/>
                </a:solidFill>
              </a:ln>
              <a:effectLst>
                <a:outerShdw dist="35921" dir="2700000" algn="br">
                  <a:prstClr val="black"/>
                </a:outerShdw>
              </a:effectLst>
            </c:spPr>
          </c:dPt>
          <c:dPt>
            <c:idx val="3"/>
            <c:spPr>
              <a:solidFill>
                <a:srgbClr val="CCECFF"/>
              </a:solidFill>
              <a:ln w="3175">
                <a:solidFill>
                  <a:srgbClr val="424242"/>
                </a:solidFill>
              </a:ln>
              <a:effectLst>
                <a:outerShdw dist="35921" dir="2700000" algn="br">
                  <a:prstClr val="black"/>
                </a:outerShdw>
              </a:effectLst>
            </c:spPr>
          </c:dPt>
          <c:dLbls>
            <c:numFmt formatCode="General" sourceLinked="1"/>
            <c:spPr>
              <a:noFill/>
              <a:ln w="3175">
                <a:noFill/>
              </a:ln>
            </c:spPr>
            <c:txPr>
              <a:bodyPr vert="horz" rot="0" anchor="ctr"/>
              <a:lstStyle/>
              <a:p>
                <a:pPr algn="ctr">
                  <a:defRPr lang="en-US" cap="none" sz="1100" b="1" i="0" u="none" baseline="0">
                    <a:solidFill>
                      <a:srgbClr val="000000"/>
                    </a:solidFill>
                  </a:defRPr>
                </a:pPr>
              </a:p>
            </c:txPr>
            <c:showLegendKey val="0"/>
            <c:showVal val="1"/>
            <c:showBubbleSize val="0"/>
            <c:showCatName val="0"/>
            <c:showSerName val="0"/>
            <c:showLeaderLines val="1"/>
            <c:showPercent val="0"/>
          </c:dLbls>
          <c:cat>
            <c:strRef>
              <c:f>'Figure 9.2'!$A$23:$A$26</c:f>
              <c:strCache/>
            </c:strRef>
          </c:cat>
          <c:val>
            <c:numRef>
              <c:f>'Figure 9.2'!$C$23:$C$26</c:f>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75"/>
          <c:y val="0.02925"/>
          <c:w val="0.939"/>
          <c:h val="0.927"/>
        </c:manualLayout>
      </c:layout>
      <c:lineChart>
        <c:grouping val="standard"/>
        <c:varyColors val="0"/>
        <c:ser>
          <c:idx val="1"/>
          <c:order val="0"/>
          <c:tx>
            <c:strRef>
              <c:f>'Figure 9.3'!$C$34</c:f>
              <c:strCache>
                <c:ptCount val="1"/>
                <c:pt idx="0">
                  <c:v>Dépense moyenne pour un élève du préélémentaire                                </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noFill/>
              </a:ln>
            </c:spPr>
          </c:marker>
          <c:cat>
            <c:strRef>
              <c:f>'Figure 9.3'!$A$35:$A$72</c:f>
              <c:strCache/>
            </c:strRef>
          </c:cat>
          <c:val>
            <c:numRef>
              <c:f>'Figure 9.3'!$C$35:$C$72</c:f>
              <c:numCache/>
            </c:numRef>
          </c:val>
          <c:smooth val="0"/>
        </c:ser>
        <c:ser>
          <c:idx val="2"/>
          <c:order val="1"/>
          <c:tx>
            <c:strRef>
              <c:f>'Figure 9.3'!$D$34</c:f>
              <c:strCache>
                <c:ptCount val="1"/>
                <c:pt idx="0">
                  <c:v>Dépense moyenne pour un élève de l'élémentaire                                     </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cat>
            <c:strRef>
              <c:f>'Figure 9.3'!$A$35:$A$72</c:f>
              <c:strCache/>
            </c:strRef>
          </c:cat>
          <c:val>
            <c:numRef>
              <c:f>'Figure 9.3'!$D$35:$D$72</c:f>
              <c:numCache/>
            </c:numRef>
          </c:val>
          <c:smooth val="0"/>
        </c:ser>
        <c:ser>
          <c:idx val="11"/>
          <c:order val="2"/>
          <c:tx>
            <c:strRef>
              <c:f>'Figure 9.3'!$B$34</c:f>
              <c:strCache>
                <c:ptCount val="1"/>
                <c:pt idx="0">
                  <c:v>Dépense moyenne pour un élève du 1er degré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'Figure 9.3'!$A$35:$A$72</c:f>
              <c:strCache/>
            </c:strRef>
          </c:cat>
          <c:val>
            <c:numRef>
              <c:f>'Figure 9.3'!$B$35:$B$72</c:f>
              <c:numCache/>
            </c:numRef>
          </c:val>
          <c:smooth val="0"/>
        </c:ser>
        <c:marker val="1"/>
        <c:axId val="12834913"/>
        <c:axId val="48405354"/>
      </c:lineChart>
      <c:catAx>
        <c:axId val="12834913"/>
        <c:scaling>
          <c:orientation val="minMax"/>
        </c:scaling>
        <c:axPos val="b"/>
        <c:title>
          <c:tx>
            <c:rich>
              <a:bodyPr vert="horz" rot="0" anchor="ctr"/>
              <a:lstStyle/>
              <a:p>
                <a:pPr algn="ctr">
                  <a:defRPr/>
                </a:pPr>
                <a:r>
                  <a:rPr lang="en-US" cap="none" sz="800" b="0" i="0" u="none" baseline="0">
                    <a:solidFill>
                      <a:srgbClr val="000000"/>
                    </a:solidFill>
                  </a:rPr>
                  <a:t>En euros 2017</a:t>
                </a:r>
              </a:p>
            </c:rich>
          </c:tx>
          <c:layout>
            <c:manualLayout>
              <c:xMode val="factor"/>
              <c:yMode val="factor"/>
              <c:x val="0.25275"/>
              <c:y val="-0.128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405354"/>
        <c:crosses val="autoZero"/>
        <c:auto val="0"/>
        <c:lblOffset val="100"/>
        <c:tickLblSkip val="5"/>
        <c:noMultiLvlLbl val="0"/>
      </c:catAx>
      <c:valAx>
        <c:axId val="48405354"/>
        <c:scaling>
          <c:orientation val="minMax"/>
          <c:max val="7000"/>
          <c:min val="2500"/>
        </c:scaling>
        <c:axPos val="l"/>
        <c:majorGridlines>
          <c:spPr>
            <a:ln w="12700">
              <a:solidFill>
                <a:srgbClr val="969696"/>
              </a:solidFill>
              <a:prstDash val="dash"/>
            </a:ln>
          </c:spPr>
        </c:majorGridlines>
        <c:delete val="0"/>
        <c:numFmt formatCode="General" sourceLinked="1"/>
        <c:majorTickMark val="out"/>
        <c:minorTickMark val="none"/>
        <c:tickLblPos val="nextTo"/>
        <c:spPr>
          <a:ln w="3175">
            <a:solidFill>
              <a:srgbClr val="969696"/>
            </a:solidFill>
          </a:ln>
        </c:spPr>
        <c:crossAx val="12834913"/>
        <c:crossesAt val="1"/>
        <c:crossBetween val="midCat"/>
        <c:dispUnits/>
        <c:majorUnit val="5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3375"/>
          <c:w val="0.8275"/>
          <c:h val="0.95725"/>
        </c:manualLayout>
      </c:layout>
      <c:barChart>
        <c:barDir val="bar"/>
        <c:grouping val="clustered"/>
        <c:varyColors val="0"/>
        <c:ser>
          <c:idx val="0"/>
          <c:order val="0"/>
          <c:spPr>
            <a:solidFill>
              <a:srgbClr val="00008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76092"/>
              </a:solidFill>
              <a:ln w="12700">
                <a:solidFill>
                  <a:srgbClr val="000080"/>
                </a:solidFill>
              </a:ln>
            </c:spPr>
          </c:dPt>
          <c:dPt>
            <c:idx val="1"/>
            <c:invertIfNegative val="0"/>
            <c:spPr>
              <a:solidFill>
                <a:srgbClr val="C00000"/>
              </a:solidFill>
              <a:ln w="12700">
                <a:solidFill>
                  <a:srgbClr val="000080"/>
                </a:solidFill>
              </a:ln>
            </c:spPr>
          </c:dPt>
          <c:dPt>
            <c:idx val="2"/>
            <c:invertIfNegative val="0"/>
            <c:spPr>
              <a:solidFill>
                <a:srgbClr val="376092"/>
              </a:solidFill>
              <a:ln w="12700">
                <a:solidFill>
                  <a:srgbClr val="666699"/>
                </a:solidFill>
              </a:ln>
            </c:spPr>
          </c:dPt>
          <c:dPt>
            <c:idx val="3"/>
            <c:invertIfNegative val="0"/>
            <c:spPr>
              <a:solidFill>
                <a:srgbClr val="376092"/>
              </a:solidFill>
              <a:ln w="12700">
                <a:solidFill>
                  <a:srgbClr val="000080"/>
                </a:solidFill>
              </a:ln>
            </c:spPr>
          </c:dPt>
          <c:dPt>
            <c:idx val="4"/>
            <c:invertIfNegative val="0"/>
            <c:spPr>
              <a:solidFill>
                <a:srgbClr val="376092"/>
              </a:solidFill>
              <a:ln w="12700">
                <a:solidFill>
                  <a:srgbClr val="666699"/>
                </a:solidFill>
              </a:ln>
            </c:spPr>
          </c:dPt>
          <c:dPt>
            <c:idx val="5"/>
            <c:invertIfNegative val="0"/>
            <c:spPr>
              <a:solidFill>
                <a:srgbClr val="376092"/>
              </a:solidFill>
              <a:ln w="12700">
                <a:solidFill>
                  <a:srgbClr val="000080"/>
                </a:solidFill>
              </a:ln>
            </c:spPr>
          </c:dPt>
          <c:dPt>
            <c:idx val="6"/>
            <c:invertIfNegative val="0"/>
            <c:spPr>
              <a:solidFill>
                <a:srgbClr val="92D050"/>
              </a:solidFill>
              <a:ln w="12700">
                <a:solidFill>
                  <a:srgbClr val="336666"/>
                </a:solidFill>
              </a:ln>
            </c:spPr>
          </c:dPt>
          <c:dPt>
            <c:idx val="7"/>
            <c:invertIfNegative val="0"/>
            <c:spPr>
              <a:solidFill>
                <a:srgbClr val="376092"/>
              </a:solidFill>
              <a:ln w="12700">
                <a:solidFill>
                  <a:srgbClr val="666699"/>
                </a:solidFill>
              </a:ln>
            </c:spPr>
          </c:dPt>
          <c:dPt>
            <c:idx val="8"/>
            <c:invertIfNegative val="0"/>
            <c:spPr>
              <a:solidFill>
                <a:srgbClr val="376092"/>
              </a:solidFill>
              <a:ln w="12700">
                <a:solidFill>
                  <a:srgbClr val="000080"/>
                </a:solidFill>
              </a:ln>
            </c:spPr>
          </c:dPt>
          <c:dPt>
            <c:idx val="9"/>
            <c:invertIfNegative val="0"/>
            <c:spPr>
              <a:solidFill>
                <a:srgbClr val="376092"/>
              </a:solidFill>
              <a:ln w="12700">
                <a:solidFill>
                  <a:srgbClr val="000080"/>
                </a:solidFill>
              </a:ln>
            </c:spPr>
          </c:dPt>
          <c:dPt>
            <c:idx val="10"/>
            <c:invertIfNegative val="0"/>
            <c:spPr>
              <a:solidFill>
                <a:srgbClr val="376092"/>
              </a:solidFill>
              <a:ln w="12700">
                <a:solidFill>
                  <a:srgbClr val="000080"/>
                </a:solidFill>
              </a:ln>
            </c:spPr>
          </c:dPt>
          <c:dPt>
            <c:idx val="11"/>
            <c:invertIfNegative val="0"/>
            <c:spPr>
              <a:solidFill>
                <a:srgbClr val="376092"/>
              </a:solidFill>
              <a:ln w="12700">
                <a:solidFill>
                  <a:srgbClr val="000080"/>
                </a:solidFill>
              </a:ln>
            </c:spPr>
          </c:dPt>
          <c:dPt>
            <c:idx val="12"/>
            <c:invertIfNegative val="0"/>
            <c:spPr>
              <a:solidFill>
                <a:srgbClr val="376092"/>
              </a:solidFill>
              <a:ln w="12700">
                <a:solidFill>
                  <a:srgbClr val="000080"/>
                </a:solidFill>
              </a:ln>
            </c:spPr>
          </c:dPt>
          <c:dPt>
            <c:idx val="13"/>
            <c:invertIfNegative val="0"/>
            <c:spPr>
              <a:solidFill>
                <a:srgbClr val="376092"/>
              </a:solidFill>
              <a:ln w="12700">
                <a:solidFill>
                  <a:srgbClr val="000080"/>
                </a:solidFill>
              </a:ln>
            </c:spPr>
          </c:dPt>
          <c:dLbls>
            <c:dLbl>
              <c:idx val="11"/>
              <c:layout>
                <c:manualLayout>
                  <c:x val="0"/>
                  <c:y val="0"/>
                </c:manualLayout>
              </c:layout>
              <c:txPr>
                <a:bodyPr vert="horz" rot="0" anchor="ctr"/>
                <a:lstStyle/>
                <a:p>
                  <a:pPr algn="ctr">
                    <a:defRPr lang="en-US" cap="none" sz="9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'Figure 9.4'!$A$31:$A$44</c:f>
              <c:strCache/>
            </c:strRef>
          </c:cat>
          <c:val>
            <c:numRef>
              <c:f>'Figure 9.4'!$B$31:$B$44</c:f>
              <c:numCache/>
            </c:numRef>
          </c:val>
        </c:ser>
        <c:gapWidth val="100"/>
        <c:axId val="32995003"/>
        <c:axId val="28519572"/>
      </c:barChart>
      <c:catAx>
        <c:axId val="32995003"/>
        <c:scaling>
          <c:orientation val="minMax"/>
        </c:scaling>
        <c:axPos val="l"/>
        <c:delete val="0"/>
        <c:numFmt formatCode="General" sourceLinked="1"/>
        <c:majorTickMark val="out"/>
        <c:minorTickMark val="none"/>
        <c:tickLblPos val="nextTo"/>
        <c:spPr>
          <a:ln w="3175">
            <a:noFill/>
          </a:ln>
        </c:spPr>
        <c:txPr>
          <a:bodyPr vert="horz" rot="0"/>
          <a:lstStyle/>
          <a:p>
            <a:pPr>
              <a:defRPr lang="en-US" cap="none" sz="900" b="0" i="0" u="none" baseline="0">
                <a:solidFill>
                  <a:srgbClr val="000000"/>
                </a:solidFill>
              </a:defRPr>
            </a:pPr>
          </a:p>
        </c:txPr>
        <c:crossAx val="28519572"/>
        <c:crosses val="autoZero"/>
        <c:auto val="1"/>
        <c:lblOffset val="100"/>
        <c:tickLblSkip val="1"/>
        <c:noMultiLvlLbl val="0"/>
      </c:catAx>
      <c:valAx>
        <c:axId val="28519572"/>
        <c:scaling>
          <c:orientation val="minMax"/>
          <c:max val="15000"/>
          <c:min val="0"/>
        </c:scaling>
        <c:axPos val="b"/>
        <c:delete val="0"/>
        <c:numFmt formatCode="General" sourceLinked="1"/>
        <c:majorTickMark val="none"/>
        <c:minorTickMark val="none"/>
        <c:tickLblPos val="none"/>
        <c:spPr>
          <a:ln w="3175">
            <a:solidFill>
              <a:srgbClr val="808080"/>
            </a:solidFill>
          </a:ln>
        </c:spPr>
        <c:crossAx val="32995003"/>
        <c:crossesAt val="1"/>
        <c:crossBetween val="between"/>
        <c:dispUnits/>
        <c:majorUnit val="1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0.59925</cdr:x>
      <cdr:y>0.0865</cdr:y>
    </cdr:from>
    <cdr:to>
      <cdr:x>0.59925</cdr:x>
      <cdr:y>0.8315</cdr:y>
    </cdr:to>
    <cdr:sp>
      <cdr:nvSpPr>
        <cdr:cNvPr id="1" name="Line 4"/>
        <cdr:cNvSpPr>
          <a:spLocks/>
        </cdr:cNvSpPr>
      </cdr:nvSpPr>
      <cdr:spPr>
        <a:xfrm flipH="1" flipV="1">
          <a:off x="4743450" y="409575"/>
          <a:ext cx="0" cy="355282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0.79825</cdr:x>
      <cdr:y>0.0865</cdr:y>
    </cdr:from>
    <cdr:to>
      <cdr:x>0.79825</cdr:x>
      <cdr:y>0.8315</cdr:y>
    </cdr:to>
    <cdr:sp>
      <cdr:nvSpPr>
        <cdr:cNvPr id="2" name="Line 6"/>
        <cdr:cNvSpPr>
          <a:spLocks/>
        </cdr:cNvSpPr>
      </cdr:nvSpPr>
      <cdr:spPr>
        <a:xfrm flipV="1">
          <a:off x="6324600" y="409575"/>
          <a:ext cx="0" cy="3552825"/>
        </a:xfrm>
        <a:prstGeom prst="line">
          <a:avLst/>
        </a:prstGeom>
        <a:noFill/>
        <a:ln w="15875" cmpd="sng">
          <a:solidFill>
            <a:srgbClr val="000000"/>
          </a:solidFill>
          <a:headEnd type="none"/>
          <a:tailEnd type="none"/>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0.12575</cdr:x>
      <cdr:y>0.59175</cdr:y>
    </cdr:from>
    <cdr:to>
      <cdr:x>0.22125</cdr:x>
      <cdr:y>0.64675</cdr:y>
    </cdr:to>
    <cdr:sp>
      <cdr:nvSpPr>
        <cdr:cNvPr id="3" name="Texte 5"/>
        <cdr:cNvSpPr txBox="1">
          <a:spLocks noChangeArrowheads="1"/>
        </cdr:cNvSpPr>
      </cdr:nvSpPr>
      <cdr:spPr>
        <a:xfrm>
          <a:off x="990600" y="2819400"/>
          <a:ext cx="752475" cy="266700"/>
        </a:xfrm>
        <a:prstGeom prst="rect">
          <a:avLst/>
        </a:prstGeom>
        <a:noFill/>
        <a:ln w="9525" cmpd="sng">
          <a:noFill/>
        </a:ln>
      </cdr:spPr>
      <cdr:txBody>
        <a:bodyPr vertOverflow="clip" wrap="square" lIns="27432" tIns="22860" rIns="27432" bIns="22860" anchor="ctr"/>
        <a:p>
          <a:pPr algn="ctr">
            <a:defRPr/>
          </a:pPr>
          <a:r>
            <a:rPr lang="en-US" cap="none" sz="1000" b="1" i="0" u="none" baseline="0">
              <a:solidFill>
                <a:srgbClr val="000000"/>
              </a:solidFill>
            </a:rPr>
            <a:t>Ensemble</a:t>
          </a:r>
        </a:p>
      </cdr:txBody>
    </cdr:sp>
  </cdr:relSizeAnchor>
  <cdr:relSizeAnchor xmlns:cdr="http://schemas.openxmlformats.org/drawingml/2006/chartDrawing">
    <cdr:from>
      <cdr:x>0.21225</cdr:x>
      <cdr:y>0.4675</cdr:y>
    </cdr:from>
    <cdr:to>
      <cdr:x>0.3095</cdr:x>
      <cdr:y>0.52475</cdr:y>
    </cdr:to>
    <cdr:sp>
      <cdr:nvSpPr>
        <cdr:cNvPr id="4" name="Texte 5"/>
        <cdr:cNvSpPr txBox="1">
          <a:spLocks noChangeArrowheads="1"/>
        </cdr:cNvSpPr>
      </cdr:nvSpPr>
      <cdr:spPr>
        <a:xfrm>
          <a:off x="1676400" y="2228850"/>
          <a:ext cx="771525" cy="276225"/>
        </a:xfrm>
        <a:prstGeom prst="rect">
          <a:avLst/>
        </a:prstGeom>
        <a:noFill/>
        <a:ln w="9525" cmpd="sng">
          <a:noFill/>
        </a:ln>
      </cdr:spPr>
      <cdr:txBody>
        <a:bodyPr vertOverflow="clip" wrap="square" lIns="27432" tIns="22860" rIns="27432" bIns="22860" anchor="ctr"/>
        <a:p>
          <a:pPr algn="ctr">
            <a:defRPr/>
          </a:pPr>
          <a:r>
            <a:rPr lang="en-US" cap="none" sz="1000" b="0" i="0" u="none" baseline="0">
              <a:solidFill>
                <a:srgbClr val="000000"/>
              </a:solidFill>
            </a:rPr>
            <a:t>Elémentaire</a:t>
          </a:r>
        </a:p>
      </cdr:txBody>
    </cdr:sp>
  </cdr:relSizeAnchor>
  <cdr:relSizeAnchor xmlns:cdr="http://schemas.openxmlformats.org/drawingml/2006/chartDrawing">
    <cdr:from>
      <cdr:x>0.2375</cdr:x>
      <cdr:y>0.6735</cdr:y>
    </cdr:from>
    <cdr:to>
      <cdr:x>0.35475</cdr:x>
      <cdr:y>0.739</cdr:y>
    </cdr:to>
    <cdr:sp>
      <cdr:nvSpPr>
        <cdr:cNvPr id="5" name="Texte 5"/>
        <cdr:cNvSpPr txBox="1">
          <a:spLocks noChangeArrowheads="1"/>
        </cdr:cNvSpPr>
      </cdr:nvSpPr>
      <cdr:spPr>
        <a:xfrm>
          <a:off x="1876425" y="3209925"/>
          <a:ext cx="933450" cy="314325"/>
        </a:xfrm>
        <a:prstGeom prst="rect">
          <a:avLst/>
        </a:prstGeom>
        <a:noFill/>
        <a:ln w="9525" cmpd="sng">
          <a:noFill/>
        </a:ln>
      </cdr:spPr>
      <cdr:txBody>
        <a:bodyPr vertOverflow="clip" wrap="square" lIns="27432" tIns="22860" rIns="27432" bIns="22860" anchor="ctr"/>
        <a:p>
          <a:pPr algn="ctr">
            <a:defRPr/>
          </a:pPr>
          <a:r>
            <a:rPr lang="en-US" cap="none" sz="1000" b="0" i="0" u="none" baseline="0">
              <a:solidFill>
                <a:srgbClr val="000000"/>
              </a:solidFill>
            </a:rPr>
            <a:t>Préélémentaire</a:t>
          </a:r>
        </a:p>
      </cdr:txBody>
    </cdr:sp>
  </cdr:relSizeAnchor>
  <cdr:relSizeAnchor xmlns:cdr="http://schemas.openxmlformats.org/drawingml/2006/chartDrawing">
    <cdr:from>
      <cdr:x>0.94</cdr:x>
      <cdr:y>0.8485</cdr:y>
    </cdr:from>
    <cdr:to>
      <cdr:x>0.98975</cdr:x>
      <cdr:y>0.88125</cdr:y>
    </cdr:to>
    <cdr:sp>
      <cdr:nvSpPr>
        <cdr:cNvPr id="6" name="Text Box 18"/>
        <cdr:cNvSpPr txBox="1">
          <a:spLocks noChangeArrowheads="1"/>
        </cdr:cNvSpPr>
      </cdr:nvSpPr>
      <cdr:spPr>
        <a:xfrm>
          <a:off x="7448550" y="4048125"/>
          <a:ext cx="390525" cy="152400"/>
        </a:xfrm>
        <a:prstGeom prst="rect">
          <a:avLst/>
        </a:prstGeom>
        <a:solidFill>
          <a:srgbClr val="FFFFFF"/>
        </a:solidFill>
        <a:ln w="0" cmpd="sng">
          <a:noFill/>
        </a:ln>
      </cdr:spPr>
      <cdr:txBody>
        <a:bodyPr vertOverflow="clip" wrap="square" lIns="0" tIns="22860" rIns="27432" bIns="22860" anchor="ctr"/>
        <a:p>
          <a:pPr algn="r">
            <a:defRPr/>
          </a:pPr>
          <a:r>
            <a:rPr lang="en-US" cap="none" sz="800" b="0" i="0" u="none" baseline="0">
              <a:solidFill>
                <a:srgbClr val="000000"/>
              </a:solidFill>
            </a:rPr>
            <a:t>2012p</a:t>
          </a:r>
        </a:p>
      </cdr:txBody>
    </cdr:sp>
  </cdr:relSizeAnchor>
  <cdr:relSizeAnchor xmlns:cdr="http://schemas.openxmlformats.org/drawingml/2006/chartDrawing">
    <cdr:from>
      <cdr:x>0.00675</cdr:x>
      <cdr:y>0.869</cdr:y>
    </cdr:from>
    <cdr:to>
      <cdr:x>0.79825</cdr:x>
      <cdr:y>0.99575</cdr:y>
    </cdr:to>
    <cdr:sp>
      <cdr:nvSpPr>
        <cdr:cNvPr id="7" name="Text Box 19"/>
        <cdr:cNvSpPr txBox="1">
          <a:spLocks noChangeArrowheads="1"/>
        </cdr:cNvSpPr>
      </cdr:nvSpPr>
      <cdr:spPr>
        <a:xfrm>
          <a:off x="47625" y="4143375"/>
          <a:ext cx="6276975" cy="60960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Lecture : ce graphique présente deux ruptures de série : 
</a:t>
          </a:r>
          <a:r>
            <a:rPr lang="en-US" cap="none" sz="800" b="0" i="0" u="none" baseline="0">
              <a:solidFill>
                <a:srgbClr val="000000"/>
              </a:solidFill>
              <a:latin typeface="Arial"/>
              <a:ea typeface="Arial"/>
              <a:cs typeface="Arial"/>
            </a:rPr>
            <a:t>en 1999, rénovation du Compte de l'éducation (métropole + DOM) ; 
</a:t>
          </a:r>
          <a:r>
            <a:rPr lang="en-US" cap="none" sz="800" b="0" i="0" u="none" baseline="0">
              <a:solidFill>
                <a:srgbClr val="000000"/>
              </a:solidFill>
              <a:latin typeface="Arial"/>
              <a:ea typeface="Arial"/>
              <a:cs typeface="Arial"/>
            </a:rPr>
            <a:t>en 2006, modification des règles budgétaires et comptables de l'Etat (LOLF).</a:t>
          </a:r>
        </a:p>
      </cdr:txBody>
    </cdr:sp>
  </cdr:relSizeAnchor>
  <cdr:relSizeAnchor xmlns:cdr="http://schemas.openxmlformats.org/drawingml/2006/chartDrawing">
    <cdr:from>
      <cdr:x>0.044</cdr:x>
      <cdr:y>0.6065</cdr:y>
    </cdr:from>
    <cdr:to>
      <cdr:x>0.09575</cdr:x>
      <cdr:y>0.64975</cdr:y>
    </cdr:to>
    <cdr:sp textlink="Gra02old!$C$39">
      <cdr:nvSpPr>
        <cdr:cNvPr id="8" name="Text Box 20"/>
        <cdr:cNvSpPr txBox="1">
          <a:spLocks noChangeArrowheads="1"/>
        </cdr:cNvSpPr>
      </cdr:nvSpPr>
      <cdr:spPr>
        <a:xfrm>
          <a:off x="342900" y="2886075"/>
          <a:ext cx="409575" cy="209550"/>
        </a:xfrm>
        <a:prstGeom prst="rect">
          <a:avLst/>
        </a:prstGeom>
        <a:noFill/>
        <a:ln w="1" cmpd="sng">
          <a:noFill/>
        </a:ln>
      </cdr:spPr>
      <cdr:txBody>
        <a:bodyPr vertOverflow="clip" wrap="square" lIns="27432" tIns="18288" rIns="27432" bIns="18288" anchor="ctr"/>
        <a:p>
          <a:pPr algn="l">
            <a:defRPr/>
          </a:pPr>
          <a:fld id="{f0f5f154-6f82-4c0d-948c-11516c24a6b6}" type="TxLink">
            <a:rPr lang="en-US" cap="none" u="none" baseline="0">
              <a:latin typeface="MS Sans Serif"/>
              <a:ea typeface="MS Sans Serif"/>
              <a:cs typeface="MS Sans Serif"/>
            </a:rPr>
            <a:t/>
          </a:fld>
        </a:p>
      </cdr:txBody>
    </cdr:sp>
  </cdr:relSizeAnchor>
  <cdr:relSizeAnchor xmlns:cdr="http://schemas.openxmlformats.org/drawingml/2006/chartDrawing">
    <cdr:from>
      <cdr:x>0.133</cdr:x>
      <cdr:y>0.48525</cdr:y>
    </cdr:from>
    <cdr:to>
      <cdr:x>0.1895</cdr:x>
      <cdr:y>0.52775</cdr:y>
    </cdr:to>
    <cdr:sp textlink="Gra02old!$G$39">
      <cdr:nvSpPr>
        <cdr:cNvPr id="9" name="Text Box 21"/>
        <cdr:cNvSpPr txBox="1">
          <a:spLocks noChangeArrowheads="1"/>
        </cdr:cNvSpPr>
      </cdr:nvSpPr>
      <cdr:spPr>
        <a:xfrm>
          <a:off x="1047750" y="2314575"/>
          <a:ext cx="447675" cy="200025"/>
        </a:xfrm>
        <a:prstGeom prst="rect">
          <a:avLst/>
        </a:prstGeom>
        <a:noFill/>
        <a:ln w="1" cmpd="sng">
          <a:noFill/>
        </a:ln>
      </cdr:spPr>
      <cdr:txBody>
        <a:bodyPr vertOverflow="clip" wrap="square" lIns="27432" tIns="18288" rIns="27432" bIns="18288" anchor="ctr"/>
        <a:p>
          <a:pPr algn="l">
            <a:defRPr/>
          </a:pPr>
          <a:fld id="{83e383ca-9167-4332-ad6a-e1d303053fd6}" type="TxLink">
            <a:rPr lang="en-US" cap="none" u="none" baseline="0">
              <a:latin typeface="MS Sans Serif"/>
              <a:ea typeface="MS Sans Serif"/>
              <a:cs typeface="MS Sans Serif"/>
            </a:rPr>
            <a:t/>
          </a:fld>
        </a:p>
      </cdr:txBody>
    </cdr:sp>
  </cdr:relSizeAnchor>
  <cdr:relSizeAnchor xmlns:cdr="http://schemas.openxmlformats.org/drawingml/2006/chartDrawing">
    <cdr:from>
      <cdr:x>0.1895</cdr:x>
      <cdr:y>0.6855</cdr:y>
    </cdr:from>
    <cdr:to>
      <cdr:x>0.24575</cdr:x>
      <cdr:y>0.72775</cdr:y>
    </cdr:to>
    <cdr:sp textlink="Gra02old!$E$39">
      <cdr:nvSpPr>
        <cdr:cNvPr id="10" name="Text Box 22"/>
        <cdr:cNvSpPr txBox="1">
          <a:spLocks noChangeArrowheads="1"/>
        </cdr:cNvSpPr>
      </cdr:nvSpPr>
      <cdr:spPr>
        <a:xfrm>
          <a:off x="1495425" y="3267075"/>
          <a:ext cx="447675" cy="200025"/>
        </a:xfrm>
        <a:prstGeom prst="rect">
          <a:avLst/>
        </a:prstGeom>
        <a:noFill/>
        <a:ln w="1" cmpd="sng">
          <a:noFill/>
        </a:ln>
      </cdr:spPr>
      <cdr:txBody>
        <a:bodyPr vertOverflow="clip" wrap="square" lIns="27432" tIns="18288" rIns="27432" bIns="18288" anchor="ctr"/>
        <a:p>
          <a:pPr algn="l">
            <a:defRPr/>
          </a:pPr>
          <a:fld id="{cfd4201f-c898-42ad-9127-4d7b4ccbfc00}" type="TxLink">
            <a:rPr lang="en-US" cap="none" u="none" baseline="0">
              <a:latin typeface="MS Sans Serif"/>
              <a:ea typeface="MS Sans Serif"/>
              <a:cs typeface="MS Sans Serif"/>
            </a:rPr>
            <a:t/>
          </a:fld>
        </a:p>
      </cdr:txBody>
    </cdr:sp>
  </cdr:relSizeAnchor>
  <cdr:relSizeAnchor xmlns:cdr="http://schemas.openxmlformats.org/drawingml/2006/chartDrawing">
    <cdr:from>
      <cdr:x>0.95</cdr:x>
      <cdr:y>0.16525</cdr:y>
    </cdr:from>
    <cdr:to>
      <cdr:x>0.99575</cdr:x>
      <cdr:y>0.2085</cdr:y>
    </cdr:to>
    <cdr:sp textlink="Gra02old!$U$39">
      <cdr:nvSpPr>
        <cdr:cNvPr id="11" name="Text Box 23"/>
        <cdr:cNvSpPr txBox="1">
          <a:spLocks noChangeArrowheads="1"/>
        </cdr:cNvSpPr>
      </cdr:nvSpPr>
      <cdr:spPr>
        <a:xfrm>
          <a:off x="7524750" y="781050"/>
          <a:ext cx="361950" cy="209550"/>
        </a:xfrm>
        <a:prstGeom prst="rect">
          <a:avLst/>
        </a:prstGeom>
        <a:noFill/>
        <a:ln w="1" cmpd="sng">
          <a:noFill/>
        </a:ln>
      </cdr:spPr>
      <cdr:txBody>
        <a:bodyPr vertOverflow="clip" wrap="square" lIns="27432" tIns="18288" rIns="27432" bIns="18288" anchor="ctr"/>
        <a:p>
          <a:pPr algn="ctr">
            <a:defRPr/>
          </a:pPr>
          <a:fld id="{b3bc45eb-06db-4bfd-be5e-5446224ed66d}" type="TxLink">
            <a:rPr lang="en-US" cap="none" sz="800" b="1" i="0" u="none" baseline="0">
              <a:solidFill>
                <a:srgbClr val="000000"/>
              </a:solidFill>
            </a:rPr>
            <a:t>6222</a:t>
          </a:fld>
        </a:p>
      </cdr:txBody>
    </cdr:sp>
  </cdr:relSizeAnchor>
  <cdr:relSizeAnchor xmlns:cdr="http://schemas.openxmlformats.org/drawingml/2006/chartDrawing">
    <cdr:from>
      <cdr:x>0.95</cdr:x>
      <cdr:y>0.2205</cdr:y>
    </cdr:from>
    <cdr:to>
      <cdr:x>0.99575</cdr:x>
      <cdr:y>0.26275</cdr:y>
    </cdr:to>
    <cdr:sp textlink="Gra02old!$W$39">
      <cdr:nvSpPr>
        <cdr:cNvPr id="12" name="Text Box 24"/>
        <cdr:cNvSpPr txBox="1">
          <a:spLocks noChangeArrowheads="1"/>
        </cdr:cNvSpPr>
      </cdr:nvSpPr>
      <cdr:spPr>
        <a:xfrm>
          <a:off x="7524750" y="1047750"/>
          <a:ext cx="361950" cy="200025"/>
        </a:xfrm>
        <a:prstGeom prst="rect">
          <a:avLst/>
        </a:prstGeom>
        <a:noFill/>
        <a:ln w="1" cmpd="sng">
          <a:noFill/>
        </a:ln>
      </cdr:spPr>
      <cdr:txBody>
        <a:bodyPr vertOverflow="clip" wrap="square" lIns="27432" tIns="22860" rIns="27432" bIns="22860" anchor="ctr"/>
        <a:p>
          <a:pPr algn="ctr">
            <a:defRPr/>
          </a:pPr>
          <a:fld id="{fe0db05f-01b6-4c34-822b-3d70b909da54}" type="TxLink">
            <a:rPr lang="en-US" cap="none" sz="800" b="0" i="0" u="none" baseline="0">
              <a:solidFill>
                <a:srgbClr val="000000"/>
              </a:solidFill>
            </a:rPr>
            <a:t>6167</a:t>
          </a:fld>
        </a:p>
      </cdr:txBody>
    </cdr:sp>
  </cdr:relSizeAnchor>
  <cdr:relSizeAnchor xmlns:cdr="http://schemas.openxmlformats.org/drawingml/2006/chartDrawing">
    <cdr:from>
      <cdr:x>0.95</cdr:x>
      <cdr:y>0.10425</cdr:y>
    </cdr:from>
    <cdr:to>
      <cdr:x>0.99625</cdr:x>
      <cdr:y>0.14675</cdr:y>
    </cdr:to>
    <cdr:sp textlink="Gra02old!$Y$39">
      <cdr:nvSpPr>
        <cdr:cNvPr id="13" name="Text Box 25"/>
        <cdr:cNvSpPr txBox="1">
          <a:spLocks noChangeArrowheads="1"/>
        </cdr:cNvSpPr>
      </cdr:nvSpPr>
      <cdr:spPr>
        <a:xfrm>
          <a:off x="7524750" y="495300"/>
          <a:ext cx="361950" cy="200025"/>
        </a:xfrm>
        <a:prstGeom prst="rect">
          <a:avLst/>
        </a:prstGeom>
        <a:noFill/>
        <a:ln w="1" cmpd="sng">
          <a:noFill/>
        </a:ln>
      </cdr:spPr>
      <cdr:txBody>
        <a:bodyPr vertOverflow="clip" wrap="square" lIns="27432" tIns="22860" rIns="27432" bIns="22860" anchor="ctr"/>
        <a:p>
          <a:pPr algn="ctr">
            <a:defRPr/>
          </a:pPr>
          <a:fld id="{6da8153f-bbcf-4b65-b95b-73bd1cc27347}" type="TxLink">
            <a:rPr lang="en-US" cap="none" sz="800" b="0" i="0" u="none" baseline="0">
              <a:solidFill>
                <a:srgbClr val="000000"/>
              </a:solidFill>
            </a:rPr>
            <a:t>6203</a:t>
          </a:fld>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57150</xdr:rowOff>
    </xdr:from>
    <xdr:to>
      <xdr:col>8</xdr:col>
      <xdr:colOff>66675</xdr:colOff>
      <xdr:row>24</xdr:row>
      <xdr:rowOff>47625</xdr:rowOff>
    </xdr:to>
    <xdr:graphicFrame>
      <xdr:nvGraphicFramePr>
        <xdr:cNvPr id="1" name="Chart 1"/>
        <xdr:cNvGraphicFramePr/>
      </xdr:nvGraphicFramePr>
      <xdr:xfrm>
        <a:off x="104775" y="381000"/>
        <a:ext cx="647700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43</xdr:row>
      <xdr:rowOff>38100</xdr:rowOff>
    </xdr:from>
    <xdr:to>
      <xdr:col>10</xdr:col>
      <xdr:colOff>171450</xdr:colOff>
      <xdr:row>72</xdr:row>
      <xdr:rowOff>114300</xdr:rowOff>
    </xdr:to>
    <xdr:graphicFrame>
      <xdr:nvGraphicFramePr>
        <xdr:cNvPr id="1" name="Chart 2"/>
        <xdr:cNvGraphicFramePr/>
      </xdr:nvGraphicFramePr>
      <xdr:xfrm>
        <a:off x="85725" y="7658100"/>
        <a:ext cx="7924800" cy="4772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0.16225</cdr:x>
      <cdr:y>0.50225</cdr:y>
    </cdr:from>
    <cdr:to>
      <cdr:x>0.288</cdr:x>
      <cdr:y>0.56775</cdr:y>
    </cdr:to>
    <cdr:sp>
      <cdr:nvSpPr>
        <cdr:cNvPr id="1" name="Texte 5"/>
        <cdr:cNvSpPr txBox="1">
          <a:spLocks noChangeArrowheads="1"/>
        </cdr:cNvSpPr>
      </cdr:nvSpPr>
      <cdr:spPr>
        <a:xfrm>
          <a:off x="962025" y="2038350"/>
          <a:ext cx="752475" cy="266700"/>
        </a:xfrm>
        <a:prstGeom prst="rect">
          <a:avLst/>
        </a:prstGeom>
        <a:noFill/>
        <a:ln w="9525" cmpd="sng">
          <a:noFill/>
        </a:ln>
      </cdr:spPr>
      <cdr:txBody>
        <a:bodyPr vertOverflow="clip" wrap="square" lIns="27432" tIns="22860" rIns="27432" bIns="22860" anchor="ctr"/>
        <a:p>
          <a:pPr algn="ctr">
            <a:defRPr/>
          </a:pPr>
          <a:r>
            <a:rPr lang="en-US" cap="none" sz="1000" b="1" i="0" u="none" baseline="0">
              <a:solidFill>
                <a:srgbClr val="000000"/>
              </a:solidFill>
              <a:latin typeface="CG Times (W1)"/>
              <a:ea typeface="CG Times (W1)"/>
              <a:cs typeface="CG Times (W1)"/>
            </a:rPr>
            <a:t>Ensemble</a:t>
          </a:r>
          <a:r>
            <a:rPr lang="en-US" cap="none" sz="1000" b="1" i="0" u="none" baseline="30000">
              <a:solidFill>
                <a:srgbClr val="000000"/>
              </a:solidFill>
              <a:latin typeface="CG Times (W1)"/>
              <a:ea typeface="CG Times (W1)"/>
              <a:cs typeface="CG Times (W1)"/>
            </a:rPr>
            <a:t>1</a:t>
          </a:r>
        </a:p>
      </cdr:txBody>
    </cdr:sp>
  </cdr:relSizeAnchor>
  <cdr:relSizeAnchor xmlns:cdr="http://schemas.openxmlformats.org/drawingml/2006/chartDrawing">
    <cdr:from>
      <cdr:x>0.173</cdr:x>
      <cdr:y>0.4</cdr:y>
    </cdr:from>
    <cdr:to>
      <cdr:x>0.31475</cdr:x>
      <cdr:y>0.468</cdr:y>
    </cdr:to>
    <cdr:sp>
      <cdr:nvSpPr>
        <cdr:cNvPr id="2" name="Texte 5"/>
        <cdr:cNvSpPr txBox="1">
          <a:spLocks noChangeArrowheads="1"/>
        </cdr:cNvSpPr>
      </cdr:nvSpPr>
      <cdr:spPr>
        <a:xfrm>
          <a:off x="1028700" y="1619250"/>
          <a:ext cx="847725" cy="276225"/>
        </a:xfrm>
        <a:prstGeom prst="rect">
          <a:avLst/>
        </a:prstGeom>
        <a:noFill/>
        <a:ln w="9525" cmpd="sng">
          <a:noFill/>
        </a:ln>
      </cdr:spPr>
      <c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É</a:t>
          </a:r>
          <a:r>
            <a:rPr lang="en-US" cap="none" sz="1000" b="0" i="0" u="none" baseline="0">
              <a:solidFill>
                <a:srgbClr val="000000"/>
              </a:solidFill>
              <a:latin typeface="CG Times (W1)"/>
              <a:ea typeface="CG Times (W1)"/>
              <a:cs typeface="CG Times (W1)"/>
            </a:rPr>
            <a:t>lémentaire</a:t>
          </a:r>
          <a:r>
            <a:rPr lang="en-US" cap="none" sz="1000" b="0" i="0" u="none" baseline="30000">
              <a:solidFill>
                <a:srgbClr val="000000"/>
              </a:solidFill>
              <a:latin typeface="CG Times (W1)"/>
              <a:ea typeface="CG Times (W1)"/>
              <a:cs typeface="CG Times (W1)"/>
            </a:rPr>
            <a:t>1</a:t>
          </a:r>
        </a:p>
      </cdr:txBody>
    </cdr:sp>
  </cdr:relSizeAnchor>
  <cdr:relSizeAnchor xmlns:cdr="http://schemas.openxmlformats.org/drawingml/2006/chartDrawing">
    <cdr:from>
      <cdr:x>0.1755</cdr:x>
      <cdr:y>0.56525</cdr:y>
    </cdr:from>
    <cdr:to>
      <cdr:x>0.3315</cdr:x>
      <cdr:y>0.6425</cdr:y>
    </cdr:to>
    <cdr:sp>
      <cdr:nvSpPr>
        <cdr:cNvPr id="3" name="Texte 5"/>
        <cdr:cNvSpPr txBox="1">
          <a:spLocks noChangeArrowheads="1"/>
        </cdr:cNvSpPr>
      </cdr:nvSpPr>
      <cdr:spPr>
        <a:xfrm>
          <a:off x="1047750" y="2295525"/>
          <a:ext cx="933450" cy="314325"/>
        </a:xfrm>
        <a:prstGeom prst="rect">
          <a:avLst/>
        </a:prstGeom>
        <a:noFill/>
        <a:ln w="9525" cmpd="sng">
          <a:noFill/>
        </a:ln>
      </cdr:spPr>
      <cdr:txBody>
        <a:bodyPr vertOverflow="clip" wrap="square" lIns="27432" tIns="22860" rIns="27432" bIns="22860" anchor="ctr"/>
        <a:p>
          <a:pPr algn="ctr">
            <a:defRPr/>
          </a:pPr>
          <a:r>
            <a:rPr lang="en-US" cap="none" sz="1000" b="0" i="0" u="none" baseline="0">
              <a:solidFill>
                <a:srgbClr val="000000"/>
              </a:solidFill>
            </a:rPr>
            <a:t>Préélémentaire</a:t>
          </a:r>
        </a:p>
      </cdr:txBody>
    </cdr:sp>
  </cdr:relSizeAnchor>
  <cdr:relSizeAnchor xmlns:cdr="http://schemas.openxmlformats.org/drawingml/2006/chartDrawing">
    <cdr:from>
      <cdr:x>0.894</cdr:x>
      <cdr:y>0.779</cdr:y>
    </cdr:from>
    <cdr:to>
      <cdr:x>0.95625</cdr:x>
      <cdr:y>0.81275</cdr:y>
    </cdr:to>
    <cdr:sp>
      <cdr:nvSpPr>
        <cdr:cNvPr id="4" name="Text Box 18"/>
        <cdr:cNvSpPr txBox="1">
          <a:spLocks noChangeArrowheads="1"/>
        </cdr:cNvSpPr>
      </cdr:nvSpPr>
      <cdr:spPr>
        <a:xfrm>
          <a:off x="5343525" y="3162300"/>
          <a:ext cx="371475" cy="133350"/>
        </a:xfrm>
        <a:prstGeom prst="rect">
          <a:avLst/>
        </a:prstGeom>
        <a:solidFill>
          <a:srgbClr val="FFFFFF"/>
        </a:solidFill>
        <a:ln w="0" cmpd="sng">
          <a:noFill/>
        </a:ln>
      </cdr:spPr>
      <cdr:txBody>
        <a:bodyPr vertOverflow="clip" wrap="square" lIns="0" tIns="22860" rIns="27432" bIns="22860" anchor="ctr"/>
        <a:p>
          <a:pPr algn="r">
            <a:defRPr/>
          </a:pPr>
          <a:r>
            <a:rPr lang="en-US" cap="none" sz="800" b="0" i="0" u="none" baseline="0">
              <a:solidFill>
                <a:srgbClr val="000000"/>
              </a:solidFill>
            </a:rPr>
            <a:t>2014p</a:t>
          </a:r>
        </a:p>
      </cdr:txBody>
    </cdr:sp>
  </cdr:relSizeAnchor>
  <cdr:relSizeAnchor xmlns:cdr="http://schemas.openxmlformats.org/drawingml/2006/chartDrawing">
    <cdr:from>
      <cdr:x>0.0005</cdr:x>
      <cdr:y>0.799</cdr:y>
    </cdr:from>
    <cdr:to>
      <cdr:x>0.992</cdr:x>
      <cdr:y>1</cdr:y>
    </cdr:to>
    <cdr:sp>
      <cdr:nvSpPr>
        <cdr:cNvPr id="5" name="Text Box 19"/>
        <cdr:cNvSpPr txBox="1">
          <a:spLocks noChangeArrowheads="1"/>
        </cdr:cNvSpPr>
      </cdr:nvSpPr>
      <cdr:spPr>
        <a:xfrm>
          <a:off x="0" y="3248025"/>
          <a:ext cx="5934075" cy="857250"/>
        </a:xfrm>
        <a:prstGeom prst="rect">
          <a:avLst/>
        </a:prstGeom>
        <a:noFill/>
        <a:ln w="1" cmpd="sng">
          <a:noFill/>
        </a:ln>
      </cdr:spPr>
      <cdr:txBody>
        <a:bodyPr vertOverflow="clip" wrap="square" lIns="27432" tIns="22860" rIns="0" bIns="22860" anchor="ctr"/>
        <a:p>
          <a:pPr algn="l">
            <a:defRPr/>
          </a:pPr>
          <a:r>
            <a:rPr lang="en-US" cap="none" sz="800" b="0" i="0" u="none" baseline="0">
              <a:solidFill>
                <a:srgbClr val="000000"/>
              </a:solidFill>
              <a:latin typeface="Arial"/>
              <a:ea typeface="Arial"/>
              <a:cs typeface="Arial"/>
            </a:rPr>
            <a:t>2014p : données provisoires.
</a:t>
          </a:r>
          <a:r>
            <a:rPr lang="en-US" cap="none" sz="800" b="0" i="0" u="none" baseline="0">
              <a:solidFill>
                <a:srgbClr val="000000"/>
              </a:solidFill>
              <a:latin typeface="Arial"/>
              <a:ea typeface="Arial"/>
              <a:cs typeface="Arial"/>
            </a:rPr>
            <a:t>Note </a:t>
          </a:r>
          <a:r>
            <a:rPr lang="en-US" cap="none" sz="1000" b="0" i="0" u="none" baseline="0">
              <a:solidFill>
                <a:srgbClr val="000000"/>
              </a:solidFill>
              <a:latin typeface="Calibri"/>
              <a:ea typeface="Calibri"/>
              <a:cs typeface="Calibri"/>
            </a:rPr>
            <a:t>: les séries sont rétropolées pour tenir compte des évolutions méthodologiques. Elles diffèrent donc de celles des éditions précédentes de </a:t>
          </a:r>
          <a:r>
            <a:rPr lang="en-US" cap="none" sz="1000" b="0" i="1" u="none" baseline="0">
              <a:solidFill>
                <a:srgbClr val="000000"/>
              </a:solidFill>
              <a:latin typeface="Calibri"/>
              <a:ea typeface="Calibri"/>
              <a:cs typeface="Calibri"/>
            </a:rPr>
            <a:t>L'état de l'</a:t>
          </a:r>
          <a:r>
            <a:rPr lang="en-US" cap="none" sz="1000" b="0" i="1" u="none" baseline="0">
              <a:solidFill>
                <a:srgbClr val="000000"/>
              </a:solidFill>
              <a:latin typeface="Arial"/>
              <a:ea typeface="Arial"/>
              <a:cs typeface="Arial"/>
            </a:rPr>
            <a:t>É</a:t>
          </a:r>
          <a:r>
            <a:rPr lang="en-US" cap="none" sz="1000" b="0" i="1" u="none" baseline="0">
              <a:solidFill>
                <a:srgbClr val="000000"/>
              </a:solidFill>
              <a:latin typeface="Calibri"/>
              <a:ea typeface="Calibri"/>
              <a:cs typeface="Calibri"/>
            </a:rPr>
            <a:t>cole</a:t>
          </a:r>
          <a:r>
            <a:rPr lang="en-US" cap="none" sz="1000" b="0" i="0" u="none" baseline="0">
              <a:solidFill>
                <a:srgbClr val="000000"/>
              </a:solidFill>
              <a:latin typeface="Calibri"/>
              <a:ea typeface="Calibri"/>
              <a:cs typeface="Calibri"/>
            </a:rPr>
            <a:t>. 
</a:t>
          </a:r>
          <a:r>
            <a:rPr lang="en-US" cap="none" sz="1000" b="1" i="0" u="none" baseline="0">
              <a:solidFill>
                <a:srgbClr val="E78829"/>
              </a:solidFill>
              <a:latin typeface="Calibri"/>
              <a:ea typeface="Calibri"/>
              <a:cs typeface="Calibri"/>
            </a:rPr>
            <a:t>1.</a:t>
          </a:r>
          <a:r>
            <a:rPr lang="en-US" cap="none" sz="1000" b="0" i="0" u="none" baseline="0">
              <a:solidFill>
                <a:srgbClr val="E78829"/>
              </a:solidFill>
              <a:latin typeface="Calibri"/>
              <a:ea typeface="Calibri"/>
              <a:cs typeface="Calibri"/>
            </a:rPr>
            <a:t> Pour l'ensemble : y compris l'enseignement spécialisé qui n'est plus distingué de l'enseignement élémentaire.</a:t>
          </a:r>
        </a:p>
      </cdr:txBody>
    </cdr:sp>
  </cdr:relSizeAnchor>
  <cdr:relSizeAnchor xmlns:cdr="http://schemas.openxmlformats.org/drawingml/2006/chartDrawing">
    <cdr:from>
      <cdr:x>0.924</cdr:x>
      <cdr:y>0.18175</cdr:y>
    </cdr:from>
    <cdr:to>
      <cdr:x>0.983</cdr:x>
      <cdr:y>0.22625</cdr:y>
    </cdr:to>
    <cdr:sp textlink="'Figure 2.2 n (2)'!$D$44">
      <cdr:nvSpPr>
        <cdr:cNvPr id="6" name="Text Box 23"/>
        <cdr:cNvSpPr txBox="1">
          <a:spLocks noChangeArrowheads="1"/>
        </cdr:cNvSpPr>
      </cdr:nvSpPr>
      <cdr:spPr>
        <a:xfrm>
          <a:off x="5524500" y="733425"/>
          <a:ext cx="352425" cy="180975"/>
        </a:xfrm>
        <a:prstGeom prst="rect">
          <a:avLst/>
        </a:prstGeom>
        <a:noFill/>
        <a:ln w="1" cmpd="sng">
          <a:noFill/>
        </a:ln>
      </cdr:spPr>
      <cdr:txBody>
        <a:bodyPr vertOverflow="clip" wrap="square" lIns="27432" tIns="18288" rIns="27432" bIns="18288" anchor="ctr"/>
        <a:p>
          <a:pPr algn="l">
            <a:defRPr/>
          </a:pPr>
          <a:fld id="{bc0e0259-ec14-4f00-81f5-55d957baabe2}" type="TxLink">
            <a:rPr lang="en-US" cap="none" u="none" baseline="0">
              <a:latin typeface="MS Sans Serif"/>
              <a:ea typeface="MS Sans Serif"/>
              <a:cs typeface="MS Sans Serif"/>
            </a:rPr>
            <a:t/>
          </a:fld>
        </a:p>
      </cdr:txBody>
    </cdr:sp>
  </cdr:relSizeAnchor>
  <cdr:relSizeAnchor xmlns:cdr="http://schemas.openxmlformats.org/drawingml/2006/chartDrawing">
    <cdr:from>
      <cdr:x>0.926</cdr:x>
      <cdr:y>0.13725</cdr:y>
    </cdr:from>
    <cdr:to>
      <cdr:x>0.9865</cdr:x>
      <cdr:y>0.1795</cdr:y>
    </cdr:to>
    <cdr:sp textlink="'Figure 2.2 n (2)'!$E$44">
      <cdr:nvSpPr>
        <cdr:cNvPr id="7" name="Text Box 24"/>
        <cdr:cNvSpPr txBox="1">
          <a:spLocks noChangeArrowheads="1"/>
        </cdr:cNvSpPr>
      </cdr:nvSpPr>
      <cdr:spPr>
        <a:xfrm>
          <a:off x="5534025" y="552450"/>
          <a:ext cx="361950" cy="171450"/>
        </a:xfrm>
        <a:prstGeom prst="rect">
          <a:avLst/>
        </a:prstGeom>
        <a:noFill/>
        <a:ln w="1" cmpd="sng">
          <a:noFill/>
        </a:ln>
      </cdr:spPr>
      <cdr:txBody>
        <a:bodyPr vertOverflow="clip" wrap="square" lIns="27432" tIns="22860" rIns="27432" bIns="22860" anchor="ctr"/>
        <a:p>
          <a:pPr algn="l">
            <a:defRPr/>
          </a:pPr>
          <a:fld id="{86a7d693-44d5-4b61-a59e-beab7946ffb7}" type="TxLink">
            <a:rPr lang="en-US" cap="none" u="none" baseline="0">
              <a:latin typeface="MS Sans Serif"/>
              <a:ea typeface="MS Sans Serif"/>
              <a:cs typeface="MS Sans Serif"/>
            </a:rPr>
            <a:t/>
          </a:fld>
        </a:p>
      </cdr:txBody>
    </cdr:sp>
  </cdr:relSizeAnchor>
  <cdr:relSizeAnchor xmlns:cdr="http://schemas.openxmlformats.org/drawingml/2006/chartDrawing">
    <cdr:from>
      <cdr:x>0.926</cdr:x>
      <cdr:y>0.111</cdr:y>
    </cdr:from>
    <cdr:to>
      <cdr:x>0.98975</cdr:x>
      <cdr:y>0.15075</cdr:y>
    </cdr:to>
    <cdr:sp textlink="'Figure 2.2 n (2)'!$C$44">
      <cdr:nvSpPr>
        <cdr:cNvPr id="8" name="Text Box 25"/>
        <cdr:cNvSpPr txBox="1">
          <a:spLocks noChangeArrowheads="1"/>
        </cdr:cNvSpPr>
      </cdr:nvSpPr>
      <cdr:spPr>
        <a:xfrm>
          <a:off x="5534025" y="447675"/>
          <a:ext cx="381000" cy="161925"/>
        </a:xfrm>
        <a:prstGeom prst="rect">
          <a:avLst/>
        </a:prstGeom>
        <a:noFill/>
        <a:ln w="1" cmpd="sng">
          <a:noFill/>
        </a:ln>
      </cdr:spPr>
      <cdr:txBody>
        <a:bodyPr vertOverflow="clip" wrap="square" lIns="27432" tIns="22860" rIns="27432" bIns="22860" anchor="ctr"/>
        <a:p>
          <a:pPr algn="l">
            <a:defRPr/>
          </a:pPr>
          <a:fld id="{add265b9-6a66-4ebd-8686-1f74b09bfd0a}" type="TxLink">
            <a:rPr lang="en-US" cap="none" u="none" baseline="0">
              <a:latin typeface="MS Sans Serif"/>
              <a:ea typeface="MS Sans Serif"/>
              <a:cs typeface="MS Sans Serif"/>
            </a:rPr>
            <a:t/>
          </a:fld>
        </a:p>
      </cdr:txBody>
    </cdr:sp>
  </cdr:relSizeAnchor>
  <cdr:relSizeAnchor xmlns:cdr="http://schemas.openxmlformats.org/drawingml/2006/chartDrawing">
    <cdr:from>
      <cdr:x>0.34125</cdr:x>
      <cdr:y>0.03125</cdr:y>
    </cdr:from>
    <cdr:to>
      <cdr:x>0.47125</cdr:x>
      <cdr:y>0.12025</cdr:y>
    </cdr:to>
    <cdr:sp fLocksText="0">
      <cdr:nvSpPr>
        <cdr:cNvPr id="9" name="ZoneTexte 14"/>
        <cdr:cNvSpPr txBox="1">
          <a:spLocks noChangeArrowheads="1"/>
        </cdr:cNvSpPr>
      </cdr:nvSpPr>
      <cdr:spPr>
        <a:xfrm>
          <a:off x="2038350" y="123825"/>
          <a:ext cx="781050" cy="361950"/>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0.105</cdr:x>
      <cdr:y>0.41725</cdr:y>
    </cdr:from>
    <cdr:to>
      <cdr:x>0.201</cdr:x>
      <cdr:y>0.4565</cdr:y>
    </cdr:to>
    <cdr:sp textlink="'Figure 2.2 n (2)'!$E$7">
      <cdr:nvSpPr>
        <cdr:cNvPr id="10" name="Text Box 13"/>
        <cdr:cNvSpPr txBox="1">
          <a:spLocks noChangeArrowheads="1"/>
        </cdr:cNvSpPr>
      </cdr:nvSpPr>
      <cdr:spPr>
        <a:xfrm>
          <a:off x="619125" y="1695450"/>
          <a:ext cx="571500" cy="161925"/>
        </a:xfrm>
        <a:prstGeom prst="rect">
          <a:avLst/>
        </a:prstGeom>
        <a:noFill/>
        <a:ln w="1" cmpd="sng">
          <a:noFill/>
        </a:ln>
      </cdr:spPr>
      <cdr:txBody>
        <a:bodyPr vertOverflow="clip" wrap="square" lIns="27432" tIns="22860" rIns="27432" bIns="22860" anchor="ctr"/>
        <a:p>
          <a:pPr algn="ctr">
            <a:defRPr/>
          </a:pPr>
          <a:fld id="{6fc4c745-e59c-4e58-902a-637f546c8ad7}" type="TxLink">
            <a:rPr lang="en-US" cap="none" sz="800" b="0" i="0" u="none" baseline="0">
              <a:solidFill>
                <a:srgbClr val="000000"/>
              </a:solidFill>
            </a:rPr>
            <a:t>3 840   </a:t>
          </a:fld>
        </a:p>
      </cdr:txBody>
    </cdr:sp>
  </cdr:relSizeAnchor>
  <cdr:relSizeAnchor xmlns:cdr="http://schemas.openxmlformats.org/drawingml/2006/chartDrawing">
    <cdr:from>
      <cdr:x>0.02475</cdr:x>
      <cdr:y>0.59475</cdr:y>
    </cdr:from>
    <cdr:to>
      <cdr:x>0.12</cdr:x>
      <cdr:y>0.627</cdr:y>
    </cdr:to>
    <cdr:sp textlink="'Figure 2.2 n (2)'!$C$4">
      <cdr:nvSpPr>
        <cdr:cNvPr id="11" name="Text Box 14"/>
        <cdr:cNvSpPr txBox="1">
          <a:spLocks noChangeArrowheads="1"/>
        </cdr:cNvSpPr>
      </cdr:nvSpPr>
      <cdr:spPr>
        <a:xfrm>
          <a:off x="142875" y="2409825"/>
          <a:ext cx="571500" cy="133350"/>
        </a:xfrm>
        <a:prstGeom prst="rect">
          <a:avLst/>
        </a:prstGeom>
        <a:noFill/>
        <a:ln w="1" cmpd="sng">
          <a:noFill/>
        </a:ln>
      </cdr:spPr>
      <cdr:txBody>
        <a:bodyPr vertOverflow="clip" wrap="square" lIns="27432" tIns="22860" rIns="27432" bIns="22860" anchor="ctr"/>
        <a:p>
          <a:pPr algn="ctr">
            <a:defRPr/>
          </a:pPr>
          <a:fld id="{e70ff173-a03b-4781-9710-1eb7f0ed48da}" type="TxLink">
            <a:rPr lang="en-US" cap="none" sz="800" b="1" i="0" u="none" baseline="0">
              <a:solidFill>
                <a:srgbClr val="000000"/>
              </a:solidFill>
            </a:rPr>
            <a:t>3 200   </a:t>
          </a:fld>
        </a:p>
      </cdr:txBody>
    </cdr:sp>
  </cdr:relSizeAnchor>
  <cdr:relSizeAnchor xmlns:cdr="http://schemas.openxmlformats.org/drawingml/2006/chartDrawing">
    <cdr:from>
      <cdr:x>0.119</cdr:x>
      <cdr:y>0.58375</cdr:y>
    </cdr:from>
    <cdr:to>
      <cdr:x>0.183</cdr:x>
      <cdr:y>0.6315</cdr:y>
    </cdr:to>
    <cdr:sp textlink="'Figure 2.2 n (2)'!$D$7">
      <cdr:nvSpPr>
        <cdr:cNvPr id="12" name="Text Box 15"/>
        <cdr:cNvSpPr txBox="1">
          <a:spLocks noChangeArrowheads="1"/>
        </cdr:cNvSpPr>
      </cdr:nvSpPr>
      <cdr:spPr>
        <a:xfrm>
          <a:off x="704850" y="2371725"/>
          <a:ext cx="381000" cy="190500"/>
        </a:xfrm>
        <a:prstGeom prst="rect">
          <a:avLst/>
        </a:prstGeom>
        <a:noFill/>
        <a:ln w="1" cmpd="sng">
          <a:noFill/>
        </a:ln>
      </cdr:spPr>
      <cdr:txBody>
        <a:bodyPr vertOverflow="clip" wrap="square" lIns="27432" tIns="22860" rIns="27432" bIns="22860" anchor="ctr"/>
        <a:p>
          <a:pPr algn="ctr">
            <a:defRPr/>
          </a:pPr>
          <a:fld id="{9c4b181f-601f-4c98-9ca4-dce3936646ad}" type="TxLink">
            <a:rPr lang="en-US" cap="none" sz="800" b="0" i="0" u="none" baseline="0">
              <a:solidFill>
                <a:srgbClr val="000000"/>
              </a:solidFill>
            </a:rPr>
            <a:t>3 210   </a:t>
          </a:fld>
        </a:p>
      </cdr:txBody>
    </cdr:sp>
  </cdr:relSizeAnchor>
  <cdr:relSizeAnchor xmlns:cdr="http://schemas.openxmlformats.org/drawingml/2006/chartDrawing">
    <cdr:from>
      <cdr:x>0.91175</cdr:x>
      <cdr:y>0.11375</cdr:y>
    </cdr:from>
    <cdr:to>
      <cdr:x>1</cdr:x>
      <cdr:y>0.153</cdr:y>
    </cdr:to>
    <cdr:sp textlink="'Figure 2.2 n (2)'!$D$38">
      <cdr:nvSpPr>
        <cdr:cNvPr id="13" name="Text Box 13"/>
        <cdr:cNvSpPr txBox="1">
          <a:spLocks noChangeArrowheads="1"/>
        </cdr:cNvSpPr>
      </cdr:nvSpPr>
      <cdr:spPr>
        <a:xfrm>
          <a:off x="5448300" y="457200"/>
          <a:ext cx="581025" cy="161925"/>
        </a:xfrm>
        <a:prstGeom prst="rect">
          <a:avLst/>
        </a:prstGeom>
        <a:noFill/>
        <a:ln w="1" cmpd="sng">
          <a:noFill/>
        </a:ln>
      </cdr:spPr>
      <cdr:txBody>
        <a:bodyPr vertOverflow="clip" wrap="square" lIns="27432" tIns="22860" rIns="27432" bIns="22860" anchor="ctr"/>
        <a:p>
          <a:pPr algn="ctr">
            <a:defRPr/>
          </a:pPr>
          <a:fld id="{aec271aa-13d1-4da3-a218-7d6d8fb48e32}" type="TxLink">
            <a:rPr lang="en-US" cap="none" sz="800" b="0" i="0" u="none" baseline="0">
              <a:solidFill>
                <a:srgbClr val="000000"/>
              </a:solidFill>
            </a:rPr>
            <a:t>6 240   </a:t>
          </a:fld>
        </a:p>
      </cdr:txBody>
    </cdr:sp>
  </cdr:relSizeAnchor>
  <cdr:relSizeAnchor xmlns:cdr="http://schemas.openxmlformats.org/drawingml/2006/chartDrawing">
    <cdr:from>
      <cdr:x>0.91175</cdr:x>
      <cdr:y>0.1445</cdr:y>
    </cdr:from>
    <cdr:to>
      <cdr:x>1</cdr:x>
      <cdr:y>0.1845</cdr:y>
    </cdr:to>
    <cdr:sp textlink="'Figure 2.2 n (2)'!$C$38">
      <cdr:nvSpPr>
        <cdr:cNvPr id="14" name="Text Box 13"/>
        <cdr:cNvSpPr txBox="1">
          <a:spLocks noChangeArrowheads="1"/>
        </cdr:cNvSpPr>
      </cdr:nvSpPr>
      <cdr:spPr>
        <a:xfrm>
          <a:off x="5448300" y="581025"/>
          <a:ext cx="581025" cy="161925"/>
        </a:xfrm>
        <a:prstGeom prst="rect">
          <a:avLst/>
        </a:prstGeom>
        <a:noFill/>
        <a:ln w="1" cmpd="sng">
          <a:noFill/>
        </a:ln>
      </cdr:spPr>
      <cdr:txBody>
        <a:bodyPr vertOverflow="clip" wrap="square" lIns="27432" tIns="22860" rIns="27432" bIns="22860" anchor="ctr"/>
        <a:p>
          <a:pPr algn="ctr">
            <a:defRPr/>
          </a:pPr>
          <a:fld id="{7b000903-bf3e-4692-8ba4-b84ae6a11dbe}" type="TxLink">
            <a:rPr lang="en-US" cap="none" sz="800" b="1" i="0" u="none" baseline="0">
              <a:solidFill>
                <a:srgbClr val="000000"/>
              </a:solidFill>
            </a:rPr>
            <a:t>6 120   </a:t>
          </a:fld>
        </a:p>
      </cdr:txBody>
    </cdr:sp>
  </cdr:relSizeAnchor>
  <cdr:relSizeAnchor xmlns:cdr="http://schemas.openxmlformats.org/drawingml/2006/chartDrawing">
    <cdr:from>
      <cdr:x>0.91175</cdr:x>
      <cdr:y>0.1765</cdr:y>
    </cdr:from>
    <cdr:to>
      <cdr:x>1</cdr:x>
      <cdr:y>0.2165</cdr:y>
    </cdr:to>
    <cdr:sp textlink="'Figure 2.2 n (2)'!$E$38">
      <cdr:nvSpPr>
        <cdr:cNvPr id="15" name="Text Box 13"/>
        <cdr:cNvSpPr txBox="1">
          <a:spLocks noChangeArrowheads="1"/>
        </cdr:cNvSpPr>
      </cdr:nvSpPr>
      <cdr:spPr>
        <a:xfrm>
          <a:off x="5448300" y="714375"/>
          <a:ext cx="581025" cy="161925"/>
        </a:xfrm>
        <a:prstGeom prst="rect">
          <a:avLst/>
        </a:prstGeom>
        <a:noFill/>
        <a:ln w="1" cmpd="sng">
          <a:noFill/>
        </a:ln>
      </cdr:spPr>
      <cdr:txBody>
        <a:bodyPr vertOverflow="clip" wrap="square" lIns="27432" tIns="22860" rIns="27432" bIns="22860" anchor="ctr"/>
        <a:p>
          <a:pPr algn="ctr">
            <a:defRPr/>
          </a:pPr>
          <a:fld id="{be559210-9a38-4780-ae7b-2863b2e463df}" type="TxLink">
            <a:rPr lang="en-US" cap="none" sz="800" b="0" i="0" u="none" baseline="0">
              <a:solidFill>
                <a:srgbClr val="000000"/>
              </a:solidFill>
            </a:rPr>
            <a:t>6 050   </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7</xdr:row>
      <xdr:rowOff>66675</xdr:rowOff>
    </xdr:from>
    <xdr:to>
      <xdr:col>19</xdr:col>
      <xdr:colOff>57150</xdr:colOff>
      <xdr:row>32</xdr:row>
      <xdr:rowOff>85725</xdr:rowOff>
    </xdr:to>
    <xdr:graphicFrame>
      <xdr:nvGraphicFramePr>
        <xdr:cNvPr id="1" name="Chart 2"/>
        <xdr:cNvGraphicFramePr/>
      </xdr:nvGraphicFramePr>
      <xdr:xfrm>
        <a:off x="7696200" y="1666875"/>
        <a:ext cx="5981700" cy="4067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11</xdr:row>
      <xdr:rowOff>0</xdr:rowOff>
    </xdr:from>
    <xdr:to>
      <xdr:col>4</xdr:col>
      <xdr:colOff>0</xdr:colOff>
      <xdr:row>11</xdr:row>
      <xdr:rowOff>0</xdr:rowOff>
    </xdr:to>
    <xdr:sp>
      <xdr:nvSpPr>
        <xdr:cNvPr id="1" name="Texte 1"/>
        <xdr:cNvSpPr txBox="1">
          <a:spLocks noChangeArrowheads="1"/>
        </xdr:cNvSpPr>
      </xdr:nvSpPr>
      <xdr:spPr>
        <a:xfrm>
          <a:off x="4200525" y="2686050"/>
          <a:ext cx="0" cy="0"/>
        </a:xfrm>
        <a:prstGeom prst="rect">
          <a:avLst/>
        </a:prstGeom>
        <a:solidFill>
          <a:srgbClr val="FFFFFF"/>
        </a:solidFill>
        <a:ln w="1" cmpd="sng">
          <a:noFill/>
        </a:ln>
      </xdr:spPr>
      <xdr:txBody>
        <a:bodyPr vertOverflow="clip" wrap="square" lIns="27432" tIns="22860" rIns="27432" bIns="0" vert="vert270"/>
        <a:p>
          <a:pPr algn="ctr">
            <a:defRPr/>
          </a:pPr>
          <a:r>
            <a:rPr lang="en-US" cap="none" sz="800" b="0" i="1" u="none" baseline="0">
              <a:solidFill>
                <a:srgbClr val="000000"/>
              </a:solidFill>
            </a:rPr>
            <a:t>Source : MEN -  DEP</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0.7715</cdr:x>
      <cdr:y>0.232</cdr:y>
    </cdr:from>
    <cdr:to>
      <cdr:x>0.95025</cdr:x>
      <cdr:y>0.5465</cdr:y>
    </cdr:to>
    <cdr:sp fLocksText="0">
      <cdr:nvSpPr>
        <cdr:cNvPr id="1" name="ZoneTexte 2"/>
        <cdr:cNvSpPr txBox="1">
          <a:spLocks noChangeArrowheads="1"/>
        </cdr:cNvSpPr>
      </cdr:nvSpPr>
      <cdr:spPr>
        <a:xfrm>
          <a:off x="4019550" y="695325"/>
          <a:ext cx="933450" cy="94297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0.7235</cdr:x>
      <cdr:y>0.563</cdr:y>
    </cdr:from>
    <cdr:to>
      <cdr:x>0.97825</cdr:x>
      <cdr:y>0.7925</cdr:y>
    </cdr:to>
    <cdr:sp>
      <cdr:nvSpPr>
        <cdr:cNvPr id="2" name="ZoneTexte 3"/>
        <cdr:cNvSpPr txBox="1">
          <a:spLocks noChangeArrowheads="1"/>
        </cdr:cNvSpPr>
      </cdr:nvSpPr>
      <cdr:spPr>
        <a:xfrm>
          <a:off x="3771900" y="1685925"/>
          <a:ext cx="1333500" cy="685800"/>
        </a:xfrm>
        <a:prstGeom prst="rect">
          <a:avLst/>
        </a:prstGeom>
        <a:noFill/>
        <a:ln w="9525" cmpd="sng">
          <a:noFill/>
        </a:ln>
      </cdr:spPr>
      <cdr:txBody>
        <a:bodyPr vertOverflow="clip" wrap="square"/>
        <a:p>
          <a:pPr algn="l">
            <a:defRPr/>
          </a:pPr>
          <a:r>
            <a:rPr lang="en-US" cap="none" sz="1000" b="1" i="0" u="none" baseline="0">
              <a:solidFill>
                <a:srgbClr val="000000"/>
              </a:solidFill>
              <a:latin typeface="Arial"/>
              <a:ea typeface="Arial"/>
              <a:cs typeface="Arial"/>
            </a:rPr>
            <a:t>Rémunérations
</a:t>
          </a:r>
          <a:r>
            <a:rPr lang="en-US" cap="none" sz="1000" b="1" i="0" u="none" baseline="0">
              <a:solidFill>
                <a:srgbClr val="000000"/>
              </a:solidFill>
              <a:latin typeface="Arial"/>
              <a:ea typeface="Arial"/>
              <a:cs typeface="Arial"/>
            </a:rPr>
            <a:t>des personnels
</a:t>
          </a:r>
          <a:r>
            <a:rPr lang="en-US" cap="none" sz="1000" b="1" i="0" u="none" baseline="0">
              <a:solidFill>
                <a:srgbClr val="000000"/>
              </a:solidFill>
              <a:latin typeface="Arial"/>
              <a:ea typeface="Arial"/>
              <a:cs typeface="Arial"/>
            </a:rPr>
            <a:t>enseignants</a:t>
          </a:r>
        </a:p>
      </cdr:txBody>
    </cdr:sp>
  </cdr:relSizeAnchor>
  <cdr:relSizeAnchor xmlns:cdr="http://schemas.openxmlformats.org/drawingml/2006/chartDrawing">
    <cdr:from>
      <cdr:x>0.29225</cdr:x>
      <cdr:y>0.02925</cdr:y>
    </cdr:from>
    <cdr:to>
      <cdr:x>0.47075</cdr:x>
      <cdr:y>0.344</cdr:y>
    </cdr:to>
    <cdr:sp>
      <cdr:nvSpPr>
        <cdr:cNvPr id="3" name="ZoneTexte 1"/>
        <cdr:cNvSpPr txBox="1">
          <a:spLocks noChangeArrowheads="1"/>
        </cdr:cNvSpPr>
      </cdr:nvSpPr>
      <cdr:spPr>
        <a:xfrm>
          <a:off x="1524000" y="85725"/>
          <a:ext cx="933450" cy="942975"/>
        </a:xfrm>
        <a:prstGeom prst="rect">
          <a:avLst/>
        </a:prstGeom>
        <a:noFill/>
        <a:ln w="9525" cmpd="sng">
          <a:noFill/>
        </a:ln>
      </cdr:spPr>
      <cdr:txBody>
        <a:bodyPr vertOverflow="clip" wrap="square"/>
        <a:p>
          <a:pPr algn="l">
            <a:defRPr/>
          </a:pPr>
          <a:r>
            <a:rPr lang="en-US" cap="none" sz="1000" b="1" i="0" u="none" baseline="0">
              <a:solidFill>
                <a:srgbClr val="000000"/>
              </a:solidFill>
            </a:rPr>
            <a:t>Investissement</a:t>
          </a:r>
        </a:p>
      </cdr:txBody>
    </cdr:sp>
  </cdr:relSizeAnchor>
  <cdr:relSizeAnchor xmlns:cdr="http://schemas.openxmlformats.org/drawingml/2006/chartDrawing">
    <cdr:from>
      <cdr:x>0.0835</cdr:x>
      <cdr:y>0.63975</cdr:y>
    </cdr:from>
    <cdr:to>
      <cdr:x>0.26225</cdr:x>
      <cdr:y>0.9545</cdr:y>
    </cdr:to>
    <cdr:sp>
      <cdr:nvSpPr>
        <cdr:cNvPr id="4" name="ZoneTexte 1"/>
        <cdr:cNvSpPr txBox="1">
          <a:spLocks noChangeArrowheads="1"/>
        </cdr:cNvSpPr>
      </cdr:nvSpPr>
      <cdr:spPr>
        <a:xfrm>
          <a:off x="428625" y="1914525"/>
          <a:ext cx="933450" cy="942975"/>
        </a:xfrm>
        <a:prstGeom prst="rect">
          <a:avLst/>
        </a:prstGeom>
        <a:noFill/>
        <a:ln w="9525" cmpd="sng">
          <a:noFill/>
        </a:ln>
      </cdr:spPr>
      <cdr:txBody>
        <a:bodyPr vertOverflow="clip" wrap="square"/>
        <a:p>
          <a:pPr algn="l">
            <a:defRPr/>
          </a:pPr>
          <a:r>
            <a:rPr lang="en-US" cap="none" sz="1100" b="1" i="0" u="none" baseline="0">
              <a:solidFill>
                <a:srgbClr val="000000"/>
              </a:solidFill>
              <a:latin typeface="Calibri"/>
              <a:ea typeface="Calibri"/>
              <a:cs typeface="Calibri"/>
            </a:rPr>
            <a:t>Rémunérations</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des personnels</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non enseignants</a:t>
          </a:r>
        </a:p>
      </cdr:txBody>
    </cdr:sp>
  </cdr:relSizeAnchor>
  <cdr:relSizeAnchor xmlns:cdr="http://schemas.openxmlformats.org/drawingml/2006/chartDrawing">
    <cdr:from>
      <cdr:x>0.093</cdr:x>
      <cdr:y>0.1935</cdr:y>
    </cdr:from>
    <cdr:to>
      <cdr:x>0.27125</cdr:x>
      <cdr:y>0.50825</cdr:y>
    </cdr:to>
    <cdr:sp>
      <cdr:nvSpPr>
        <cdr:cNvPr id="5" name="ZoneTexte 1"/>
        <cdr:cNvSpPr txBox="1">
          <a:spLocks noChangeArrowheads="1"/>
        </cdr:cNvSpPr>
      </cdr:nvSpPr>
      <cdr:spPr>
        <a:xfrm>
          <a:off x="476250" y="571500"/>
          <a:ext cx="933450" cy="942975"/>
        </a:xfrm>
        <a:prstGeom prst="rect">
          <a:avLst/>
        </a:prstGeom>
        <a:noFill/>
        <a:ln w="9525" cmpd="sng">
          <a:noFill/>
        </a:ln>
      </cdr:spPr>
      <cdr:txBody>
        <a:bodyPr vertOverflow="clip" wrap="square"/>
        <a:p>
          <a:pPr algn="l">
            <a:defRPr/>
          </a:pPr>
          <a:r>
            <a:rPr lang="en-US" cap="none" sz="1000" b="1" i="0" u="none" baseline="0">
              <a:solidFill>
                <a:srgbClr val="000000"/>
              </a:solidFill>
            </a:rPr>
            <a:t>Fonctionnement</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1</xdr:row>
      <xdr:rowOff>142875</xdr:rowOff>
    </xdr:from>
    <xdr:to>
      <xdr:col>3</xdr:col>
      <xdr:colOff>0</xdr:colOff>
      <xdr:row>12</xdr:row>
      <xdr:rowOff>133350</xdr:rowOff>
    </xdr:to>
    <xdr:graphicFrame>
      <xdr:nvGraphicFramePr>
        <xdr:cNvPr id="1" name="Graphique 1"/>
        <xdr:cNvGraphicFramePr/>
      </xdr:nvGraphicFramePr>
      <xdr:xfrm>
        <a:off x="161925" y="342900"/>
        <a:ext cx="5219700" cy="30003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0.1605</cdr:x>
      <cdr:y>0.65475</cdr:y>
    </cdr:from>
    <cdr:to>
      <cdr:x>0.2695</cdr:x>
      <cdr:y>0.71475</cdr:y>
    </cdr:to>
    <cdr:sp>
      <cdr:nvSpPr>
        <cdr:cNvPr id="1" name="Texte 5"/>
        <cdr:cNvSpPr txBox="1">
          <a:spLocks noChangeArrowheads="1"/>
        </cdr:cNvSpPr>
      </cdr:nvSpPr>
      <cdr:spPr>
        <a:xfrm>
          <a:off x="1104900" y="2590800"/>
          <a:ext cx="752475" cy="238125"/>
        </a:xfrm>
        <a:prstGeom prst="rect">
          <a:avLst/>
        </a:prstGeom>
        <a:noFill/>
        <a:ln w="9525" cmpd="sng">
          <a:noFill/>
        </a:ln>
      </cdr:spPr>
      <cdr:txBody>
        <a:bodyPr vertOverflow="clip" wrap="square" lIns="27432" tIns="22860" rIns="27432" bIns="22860" anchor="ctr"/>
        <a:p>
          <a:pPr algn="l">
            <a:defRPr/>
          </a:pPr>
          <a:r>
            <a:rPr lang="en-US" cap="none" sz="900" b="1" i="0" u="none" baseline="0">
              <a:solidFill>
                <a:srgbClr val="000000"/>
              </a:solidFill>
            </a:rPr>
            <a:t>Ensemble</a:t>
          </a:r>
        </a:p>
      </cdr:txBody>
    </cdr:sp>
  </cdr:relSizeAnchor>
  <cdr:relSizeAnchor xmlns:cdr="http://schemas.openxmlformats.org/drawingml/2006/chartDrawing">
    <cdr:from>
      <cdr:x>0.2015</cdr:x>
      <cdr:y>0.527</cdr:y>
    </cdr:from>
    <cdr:to>
      <cdr:x>0.3245</cdr:x>
      <cdr:y>0.55825</cdr:y>
    </cdr:to>
    <cdr:sp>
      <cdr:nvSpPr>
        <cdr:cNvPr id="2" name="Texte 5"/>
        <cdr:cNvSpPr txBox="1">
          <a:spLocks noChangeArrowheads="1"/>
        </cdr:cNvSpPr>
      </cdr:nvSpPr>
      <cdr:spPr>
        <a:xfrm flipV="1">
          <a:off x="1381125" y="2085975"/>
          <a:ext cx="847725" cy="123825"/>
        </a:xfrm>
        <a:prstGeom prst="rect">
          <a:avLst/>
        </a:prstGeom>
        <a:noFill/>
        <a:ln w="9525" cmpd="sng">
          <a:noFill/>
        </a:ln>
      </cdr:spPr>
      <cdr:txBody>
        <a:bodyPr vertOverflow="clip" wrap="square" lIns="27432" tIns="22860" rIns="27432" bIns="22860" anchor="ctr"/>
        <a:p>
          <a:pPr algn="l">
            <a:defRPr/>
          </a:pPr>
          <a:r>
            <a:rPr lang="en-US" cap="none" sz="900" b="0" i="0" u="none" baseline="0">
              <a:solidFill>
                <a:srgbClr val="000000"/>
              </a:solidFill>
            </a:rPr>
            <a:t>Élémentaire</a:t>
          </a:r>
        </a:p>
      </cdr:txBody>
    </cdr:sp>
  </cdr:relSizeAnchor>
  <cdr:relSizeAnchor xmlns:cdr="http://schemas.openxmlformats.org/drawingml/2006/chartDrawing">
    <cdr:from>
      <cdr:x>0.281</cdr:x>
      <cdr:y>0.724</cdr:y>
    </cdr:from>
    <cdr:to>
      <cdr:x>0.43025</cdr:x>
      <cdr:y>0.75525</cdr:y>
    </cdr:to>
    <cdr:sp>
      <cdr:nvSpPr>
        <cdr:cNvPr id="3" name="Texte 5"/>
        <cdr:cNvSpPr txBox="1">
          <a:spLocks noChangeArrowheads="1"/>
        </cdr:cNvSpPr>
      </cdr:nvSpPr>
      <cdr:spPr>
        <a:xfrm>
          <a:off x="1933575" y="2867025"/>
          <a:ext cx="1028700" cy="123825"/>
        </a:xfrm>
        <a:prstGeom prst="rect">
          <a:avLst/>
        </a:prstGeom>
        <a:noFill/>
        <a:ln w="9525" cmpd="sng">
          <a:noFill/>
        </a:ln>
      </cdr:spPr>
      <cdr:txBody>
        <a:bodyPr vertOverflow="clip" wrap="square" lIns="27432" tIns="22860" rIns="27432" bIns="22860" anchor="ctr"/>
        <a:p>
          <a:pPr algn="l">
            <a:defRPr/>
          </a:pPr>
          <a:r>
            <a:rPr lang="en-US" cap="none" sz="900" b="0" i="0" u="none" baseline="0">
              <a:solidFill>
                <a:srgbClr val="000000"/>
              </a:solidFill>
            </a:rPr>
            <a:t>Préélémentaire</a:t>
          </a:r>
        </a:p>
      </cdr:txBody>
    </cdr:sp>
  </cdr:relSizeAnchor>
  <cdr:relSizeAnchor xmlns:cdr="http://schemas.openxmlformats.org/drawingml/2006/chartDrawing">
    <cdr:from>
      <cdr:x>0.92275</cdr:x>
      <cdr:y>0.18175</cdr:y>
    </cdr:from>
    <cdr:to>
      <cdr:x>0.9725</cdr:x>
      <cdr:y>0.2275</cdr:y>
    </cdr:to>
    <cdr:sp textlink="'Figure 9.3'!#REF!">
      <cdr:nvSpPr>
        <cdr:cNvPr id="4" name="Text Box 23"/>
        <cdr:cNvSpPr txBox="1">
          <a:spLocks noChangeArrowheads="1"/>
        </cdr:cNvSpPr>
      </cdr:nvSpPr>
      <cdr:spPr>
        <a:xfrm>
          <a:off x="6362700" y="714375"/>
          <a:ext cx="342900" cy="180975"/>
        </a:xfrm>
        <a:prstGeom prst="rect">
          <a:avLst/>
        </a:prstGeom>
        <a:noFill/>
        <a:ln w="1" cmpd="sng">
          <a:noFill/>
        </a:ln>
      </cdr:spPr>
      <cdr:txBody>
        <a:bodyPr vertOverflow="clip" wrap="square" lIns="27432" tIns="18288" rIns="27432" bIns="18288" anchor="ctr"/>
        <a:p>
          <a:pPr algn="l">
            <a:defRPr/>
          </a:pPr>
          <a:fld id="{5f2015f0-05d9-471b-b8da-e0db7b794664}" type="TxLink">
            <a:rPr lang="en-US" cap="none" u="none" baseline="0">
              <a:latin typeface="MS Sans Serif"/>
              <a:ea typeface="MS Sans Serif"/>
              <a:cs typeface="MS Sans Serif"/>
            </a:rPr>
            <a:t/>
          </a:fld>
        </a:p>
      </cdr:txBody>
    </cdr:sp>
  </cdr:relSizeAnchor>
  <cdr:relSizeAnchor xmlns:cdr="http://schemas.openxmlformats.org/drawingml/2006/chartDrawing">
    <cdr:from>
      <cdr:x>0.92525</cdr:x>
      <cdr:y>0.1375</cdr:y>
    </cdr:from>
    <cdr:to>
      <cdr:x>0.97625</cdr:x>
      <cdr:y>0.18075</cdr:y>
    </cdr:to>
    <cdr:sp textlink="'Figure 9.3'!#REF!">
      <cdr:nvSpPr>
        <cdr:cNvPr id="5" name="Text Box 24"/>
        <cdr:cNvSpPr txBox="1">
          <a:spLocks noChangeArrowheads="1"/>
        </cdr:cNvSpPr>
      </cdr:nvSpPr>
      <cdr:spPr>
        <a:xfrm>
          <a:off x="6372225" y="542925"/>
          <a:ext cx="352425" cy="171450"/>
        </a:xfrm>
        <a:prstGeom prst="rect">
          <a:avLst/>
        </a:prstGeom>
        <a:noFill/>
        <a:ln w="1" cmpd="sng">
          <a:noFill/>
        </a:ln>
      </cdr:spPr>
      <cdr:txBody>
        <a:bodyPr vertOverflow="clip" wrap="square" lIns="27432" tIns="22860" rIns="27432" bIns="22860" anchor="ctr"/>
        <a:p>
          <a:pPr algn="l">
            <a:defRPr/>
          </a:pPr>
          <a:fld id="{97900e63-3677-4bdf-871c-d7db468666db}" type="TxLink">
            <a:rPr lang="en-US" cap="none" u="none" baseline="0">
              <a:latin typeface="MS Sans Serif"/>
              <a:ea typeface="MS Sans Serif"/>
              <a:cs typeface="MS Sans Serif"/>
            </a:rPr>
            <a:t/>
          </a:fld>
        </a:p>
      </cdr:txBody>
    </cdr:sp>
  </cdr:relSizeAnchor>
  <cdr:relSizeAnchor xmlns:cdr="http://schemas.openxmlformats.org/drawingml/2006/chartDrawing">
    <cdr:from>
      <cdr:x>0.91075</cdr:x>
      <cdr:y>0.146</cdr:y>
    </cdr:from>
    <cdr:to>
      <cdr:x>0.9645</cdr:x>
      <cdr:y>0.18675</cdr:y>
    </cdr:to>
    <cdr:sp textlink="'Figure 9.3'!#REF!">
      <cdr:nvSpPr>
        <cdr:cNvPr id="6" name="Text Box 25"/>
        <cdr:cNvSpPr txBox="1">
          <a:spLocks noChangeArrowheads="1"/>
        </cdr:cNvSpPr>
      </cdr:nvSpPr>
      <cdr:spPr>
        <a:xfrm>
          <a:off x="6276975" y="571500"/>
          <a:ext cx="371475" cy="161925"/>
        </a:xfrm>
        <a:prstGeom prst="rect">
          <a:avLst/>
        </a:prstGeom>
        <a:noFill/>
        <a:ln w="1" cmpd="sng">
          <a:noFill/>
        </a:ln>
      </cdr:spPr>
      <cdr:txBody>
        <a:bodyPr vertOverflow="clip" wrap="square" lIns="27432" tIns="22860" rIns="27432" bIns="22860" anchor="ctr"/>
        <a:p>
          <a:pPr algn="l">
            <a:defRPr/>
          </a:pPr>
          <a:fld id="{87dffc11-211f-4e08-b889-5e6c20d152f6}" type="TxLink">
            <a:rPr lang="en-US" cap="none" u="none" baseline="0">
              <a:latin typeface="MS Sans Serif"/>
              <a:ea typeface="MS Sans Serif"/>
              <a:cs typeface="MS Sans Serif"/>
            </a:rPr>
            <a:t/>
          </a:fld>
        </a:p>
      </cdr:txBody>
    </cdr:sp>
  </cdr:relSizeAnchor>
  <cdr:relSizeAnchor xmlns:cdr="http://schemas.openxmlformats.org/drawingml/2006/chartDrawing">
    <cdr:from>
      <cdr:x>0.3415</cdr:x>
      <cdr:y>0.031</cdr:y>
    </cdr:from>
    <cdr:to>
      <cdr:x>0.4715</cdr:x>
      <cdr:y>0.12</cdr:y>
    </cdr:to>
    <cdr:sp fLocksText="0">
      <cdr:nvSpPr>
        <cdr:cNvPr id="7" name="ZoneTexte 14"/>
        <cdr:cNvSpPr txBox="1">
          <a:spLocks noChangeArrowheads="1"/>
        </cdr:cNvSpPr>
      </cdr:nvSpPr>
      <cdr:spPr>
        <a:xfrm>
          <a:off x="2352675" y="114300"/>
          <a:ext cx="895350" cy="352425"/>
        </a:xfrm>
        <a:prstGeom prst="rect">
          <a:avLst/>
        </a:prstGeom>
        <a:noFill/>
        <a:ln w="9525" cmpd="sng">
          <a:noFill/>
        </a:ln>
      </cdr:spPr>
      <cdr:txBody>
        <a:bodyPr vertOverflow="clip" wrap="square"/>
        <a:p>
          <a:pPr algn="l">
            <a:defRPr/>
          </a:pPr>
          <a:r>
            <a:rPr lang="en-US" cap="none" u="none" baseline="0">
              <a:latin typeface="MS Sans Serif"/>
              <a:ea typeface="MS Sans Serif"/>
              <a:cs typeface="MS Sans Serif"/>
            </a:rPr>
            <a:t/>
          </a:r>
        </a:p>
      </cdr:txBody>
    </cdr:sp>
  </cdr:relSizeAnchor>
  <cdr:relSizeAnchor xmlns:cdr="http://schemas.openxmlformats.org/drawingml/2006/chartDrawing">
    <cdr:from>
      <cdr:x>0.12025</cdr:x>
      <cdr:y>0.55875</cdr:y>
    </cdr:from>
    <cdr:to>
      <cdr:x>0.18875</cdr:x>
      <cdr:y>0.5905</cdr:y>
    </cdr:to>
    <cdr:sp textlink="'Figure 9.3'!$D$38">
      <cdr:nvSpPr>
        <cdr:cNvPr id="8" name="Text Box 13"/>
        <cdr:cNvSpPr txBox="1">
          <a:spLocks noChangeArrowheads="1"/>
        </cdr:cNvSpPr>
      </cdr:nvSpPr>
      <cdr:spPr>
        <a:xfrm>
          <a:off x="828675" y="2209800"/>
          <a:ext cx="476250" cy="123825"/>
        </a:xfrm>
        <a:prstGeom prst="rect">
          <a:avLst/>
        </a:prstGeom>
        <a:noFill/>
        <a:ln w="1" cmpd="sng">
          <a:noFill/>
        </a:ln>
      </cdr:spPr>
      <cdr:txBody>
        <a:bodyPr vertOverflow="clip" wrap="square" lIns="27432" tIns="22860" rIns="27432" bIns="22860" anchor="ctr"/>
        <a:p>
          <a:pPr algn="r">
            <a:defRPr/>
          </a:pPr>
          <a:fld id="{510e7fa5-6625-4c6c-ab45-88b8d201b73b}" type="TxLink">
            <a:rPr lang="en-US" cap="none" sz="900" b="0" i="0" u="none" baseline="0">
              <a:solidFill>
                <a:srgbClr val="000000"/>
              </a:solidFill>
            </a:rPr>
            <a:t>3 900   </a:t>
          </a:fld>
        </a:p>
      </cdr:txBody>
    </cdr:sp>
  </cdr:relSizeAnchor>
  <cdr:relSizeAnchor xmlns:cdr="http://schemas.openxmlformats.org/drawingml/2006/chartDrawing">
    <cdr:from>
      <cdr:x>0.07825</cdr:x>
      <cdr:y>0.75575</cdr:y>
    </cdr:from>
    <cdr:to>
      <cdr:x>0.1485</cdr:x>
      <cdr:y>0.791</cdr:y>
    </cdr:to>
    <cdr:sp textlink="'Figure 9.3'!$B$35">
      <cdr:nvSpPr>
        <cdr:cNvPr id="9" name="Text Box 14"/>
        <cdr:cNvSpPr txBox="1">
          <a:spLocks noChangeArrowheads="1"/>
        </cdr:cNvSpPr>
      </cdr:nvSpPr>
      <cdr:spPr>
        <a:xfrm>
          <a:off x="533400" y="2990850"/>
          <a:ext cx="485775" cy="142875"/>
        </a:xfrm>
        <a:prstGeom prst="rect">
          <a:avLst/>
        </a:prstGeom>
        <a:noFill/>
        <a:ln w="1" cmpd="sng">
          <a:noFill/>
        </a:ln>
      </cdr:spPr>
      <cdr:txBody>
        <a:bodyPr vertOverflow="clip" wrap="square" lIns="27432" tIns="22860" rIns="27432" bIns="22860" anchor="ctr"/>
        <a:p>
          <a:pPr algn="ctr">
            <a:defRPr/>
          </a:pPr>
          <a:fld id="{c7fc6608-f417-4a5c-9bb7-09c28403d2f7}" type="TxLink">
            <a:rPr lang="en-US" cap="none" sz="900" b="1" i="0" u="none" baseline="0">
              <a:solidFill>
                <a:srgbClr val="000000"/>
              </a:solidFill>
            </a:rPr>
            <a:t>3 260   </a:t>
          </a:fld>
        </a:p>
      </cdr:txBody>
    </cdr:sp>
  </cdr:relSizeAnchor>
  <cdr:relSizeAnchor xmlns:cdr="http://schemas.openxmlformats.org/drawingml/2006/chartDrawing">
    <cdr:from>
      <cdr:x>0.157</cdr:x>
      <cdr:y>0.75425</cdr:y>
    </cdr:from>
    <cdr:to>
      <cdr:x>0.21</cdr:x>
      <cdr:y>0.785</cdr:y>
    </cdr:to>
    <cdr:sp textlink="'Figure 9.3'!$C$38">
      <cdr:nvSpPr>
        <cdr:cNvPr id="10" name="Text Box 15"/>
        <cdr:cNvSpPr txBox="1">
          <a:spLocks noChangeArrowheads="1"/>
        </cdr:cNvSpPr>
      </cdr:nvSpPr>
      <cdr:spPr>
        <a:xfrm>
          <a:off x="1076325" y="2981325"/>
          <a:ext cx="361950" cy="123825"/>
        </a:xfrm>
        <a:prstGeom prst="rect">
          <a:avLst/>
        </a:prstGeom>
        <a:noFill/>
        <a:ln w="1" cmpd="sng">
          <a:noFill/>
        </a:ln>
      </cdr:spPr>
      <cdr:txBody>
        <a:bodyPr vertOverflow="clip" wrap="square" lIns="27432" tIns="22860" rIns="27432" bIns="22860" anchor="ctr"/>
        <a:p>
          <a:pPr algn="r">
            <a:defRPr/>
          </a:pPr>
          <a:fld id="{8fd870b9-35ad-4a1c-a780-e1d00a801c1c}" type="TxLink">
            <a:rPr lang="en-US" cap="none" sz="900" b="0" i="0" u="none" baseline="0">
              <a:solidFill>
                <a:srgbClr val="000000"/>
              </a:solidFill>
            </a:rPr>
            <a:t>3 260   </a:t>
          </a:fld>
        </a:p>
      </cdr:txBody>
    </cdr:sp>
  </cdr:relSizeAnchor>
  <cdr:relSizeAnchor xmlns:cdr="http://schemas.openxmlformats.org/drawingml/2006/chartDrawing">
    <cdr:from>
      <cdr:x>0.93975</cdr:x>
      <cdr:y>0.054</cdr:y>
    </cdr:from>
    <cdr:to>
      <cdr:x>0.9985</cdr:x>
      <cdr:y>0.084</cdr:y>
    </cdr:to>
    <cdr:sp textlink="'Figure 9.3'!$C$72">
      <cdr:nvSpPr>
        <cdr:cNvPr id="11" name="Text Box 13"/>
        <cdr:cNvSpPr txBox="1">
          <a:spLocks noChangeArrowheads="1"/>
        </cdr:cNvSpPr>
      </cdr:nvSpPr>
      <cdr:spPr>
        <a:xfrm>
          <a:off x="6477000" y="209550"/>
          <a:ext cx="409575" cy="114300"/>
        </a:xfrm>
        <a:prstGeom prst="rect">
          <a:avLst/>
        </a:prstGeom>
        <a:noFill/>
        <a:ln w="1" cmpd="sng">
          <a:noFill/>
        </a:ln>
      </cdr:spPr>
      <cdr:txBody>
        <a:bodyPr vertOverflow="clip" wrap="square" lIns="27432" tIns="22860" rIns="27432" bIns="22860" anchor="ctr"/>
        <a:p>
          <a:pPr algn="ctr">
            <a:defRPr/>
          </a:pPr>
          <a:fld id="{d7387761-2cbf-499a-b1f2-cf034977af7f}" type="TxLink">
            <a:rPr lang="en-US" cap="none" sz="900" b="0" i="0" u="none" baseline="0">
              <a:solidFill>
                <a:srgbClr val="000000"/>
              </a:solidFill>
            </a:rPr>
            <a:t>6 800   </a:t>
          </a:fld>
        </a:p>
      </cdr:txBody>
    </cdr:sp>
  </cdr:relSizeAnchor>
  <cdr:relSizeAnchor xmlns:cdr="http://schemas.openxmlformats.org/drawingml/2006/chartDrawing">
    <cdr:from>
      <cdr:x>0.941</cdr:x>
      <cdr:y>0.10925</cdr:y>
    </cdr:from>
    <cdr:to>
      <cdr:x>0.99725</cdr:x>
      <cdr:y>0.14175</cdr:y>
    </cdr:to>
    <cdr:sp textlink="'Figure 9.3'!$B$72">
      <cdr:nvSpPr>
        <cdr:cNvPr id="12" name="Text Box 13"/>
        <cdr:cNvSpPr txBox="1">
          <a:spLocks noChangeArrowheads="1"/>
        </cdr:cNvSpPr>
      </cdr:nvSpPr>
      <cdr:spPr>
        <a:xfrm>
          <a:off x="6486525" y="428625"/>
          <a:ext cx="390525" cy="133350"/>
        </a:xfrm>
        <a:prstGeom prst="rect">
          <a:avLst/>
        </a:prstGeom>
        <a:noFill/>
        <a:ln w="1" cmpd="sng">
          <a:noFill/>
        </a:ln>
      </cdr:spPr>
      <cdr:txBody>
        <a:bodyPr vertOverflow="clip" wrap="square" lIns="27432" tIns="22860" rIns="27432" bIns="22860" anchor="ctr"/>
        <a:p>
          <a:pPr algn="ctr">
            <a:defRPr/>
          </a:pPr>
          <a:fld id="{b236ba13-ad19-4d67-8451-b8d57b5edc99}" type="TxLink">
            <a:rPr lang="en-US" cap="none" sz="900" b="1" i="0" u="none" baseline="0">
              <a:solidFill>
                <a:srgbClr val="000000"/>
              </a:solidFill>
            </a:rPr>
            <a:t>6 550   </a:t>
          </a:fld>
        </a:p>
      </cdr:txBody>
    </cdr:sp>
  </cdr:relSizeAnchor>
  <cdr:relSizeAnchor xmlns:cdr="http://schemas.openxmlformats.org/drawingml/2006/chartDrawing">
    <cdr:from>
      <cdr:x>0.942</cdr:x>
      <cdr:y>0.166</cdr:y>
    </cdr:from>
    <cdr:to>
      <cdr:x>1</cdr:x>
      <cdr:y>0.201</cdr:y>
    </cdr:to>
    <cdr:sp textlink="'Figure 9.3'!$D$72">
      <cdr:nvSpPr>
        <cdr:cNvPr id="13" name="Text Box 13"/>
        <cdr:cNvSpPr txBox="1">
          <a:spLocks noChangeArrowheads="1"/>
        </cdr:cNvSpPr>
      </cdr:nvSpPr>
      <cdr:spPr>
        <a:xfrm>
          <a:off x="6496050" y="657225"/>
          <a:ext cx="409575" cy="142875"/>
        </a:xfrm>
        <a:prstGeom prst="rect">
          <a:avLst/>
        </a:prstGeom>
        <a:noFill/>
        <a:ln w="1" cmpd="sng">
          <a:noFill/>
        </a:ln>
      </cdr:spPr>
      <cdr:txBody>
        <a:bodyPr vertOverflow="clip" wrap="square" lIns="27432" tIns="22860" rIns="27432" bIns="22860" anchor="ctr"/>
        <a:p>
          <a:pPr algn="ctr">
            <a:defRPr/>
          </a:pPr>
          <a:fld id="{a223cbaf-429d-48ea-ab1a-681b507d3495}" type="TxLink">
            <a:rPr lang="en-US" cap="none" sz="900" b="0" i="0" u="none" baseline="0">
              <a:solidFill>
                <a:srgbClr val="000000"/>
              </a:solidFill>
            </a:rPr>
            <a:t>6 400   </a:t>
          </a:fld>
        </a:p>
      </cdr:txBody>
    </cdr:sp>
  </cdr:relSizeAnchor>
  <cdr:relSizeAnchor xmlns:cdr="http://schemas.openxmlformats.org/drawingml/2006/chartDrawing">
    <cdr:from>
      <cdr:x>0.9295</cdr:x>
      <cdr:y>0.9125</cdr:y>
    </cdr:from>
    <cdr:to>
      <cdr:x>0.98525</cdr:x>
      <cdr:y>0.93475</cdr:y>
    </cdr:to>
    <cdr:sp>
      <cdr:nvSpPr>
        <cdr:cNvPr id="14" name="Text Box 1031"/>
        <cdr:cNvSpPr txBox="1">
          <a:spLocks noChangeArrowheads="1"/>
        </cdr:cNvSpPr>
      </cdr:nvSpPr>
      <cdr:spPr>
        <a:xfrm>
          <a:off x="6400800" y="3609975"/>
          <a:ext cx="381000" cy="85725"/>
        </a:xfrm>
        <a:prstGeom prst="rect">
          <a:avLst/>
        </a:prstGeom>
        <a:solidFill>
          <a:srgbClr val="FFFFFF"/>
        </a:solidFill>
        <a:ln w="0" cmpd="sng">
          <a:noFill/>
        </a:ln>
      </cdr:spPr>
      <cdr:txBody>
        <a:bodyPr vertOverflow="clip" wrap="square" lIns="27432" tIns="22860" rIns="27432" bIns="22860" anchor="ctr"/>
        <a:p>
          <a:pPr algn="r">
            <a:defRPr/>
          </a:pPr>
          <a:r>
            <a:rPr lang="en-US" cap="none" sz="800" b="0" i="0" u="none" baseline="0">
              <a:solidFill>
                <a:srgbClr val="000000"/>
              </a:solidFill>
            </a:rPr>
            <a:t>2017p</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0</xdr:rowOff>
    </xdr:from>
    <xdr:to>
      <xdr:col>7</xdr:col>
      <xdr:colOff>476250</xdr:colOff>
      <xdr:row>25</xdr:row>
      <xdr:rowOff>76200</xdr:rowOff>
    </xdr:to>
    <xdr:graphicFrame>
      <xdr:nvGraphicFramePr>
        <xdr:cNvPr id="1" name="Chart 2"/>
        <xdr:cNvGraphicFramePr/>
      </xdr:nvGraphicFramePr>
      <xdr:xfrm>
        <a:off x="76200" y="295275"/>
        <a:ext cx="6896100"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G19"/>
  <sheetViews>
    <sheetView showGridLines="0" tabSelected="1" zoomScalePageLayoutView="0" workbookViewId="0" topLeftCell="A1">
      <selection activeCell="A1" sqref="A1"/>
    </sheetView>
  </sheetViews>
  <sheetFormatPr defaultColWidth="11.421875" defaultRowHeight="12.75"/>
  <cols>
    <col min="1" max="1" width="116.421875" style="97" customWidth="1"/>
    <col min="2" max="5" width="11.421875" style="97" customWidth="1"/>
    <col min="6" max="6" width="21.57421875" style="97" customWidth="1"/>
    <col min="7" max="16384" width="11.421875" style="97" customWidth="1"/>
  </cols>
  <sheetData>
    <row r="1" spans="1:6" ht="15">
      <c r="A1" s="117" t="s">
        <v>121</v>
      </c>
      <c r="B1" s="198"/>
      <c r="C1" s="198"/>
      <c r="D1" s="198"/>
      <c r="E1" s="198"/>
      <c r="F1" s="198"/>
    </row>
    <row r="2" spans="1:6" ht="12.75" customHeight="1">
      <c r="A2" s="118"/>
      <c r="B2" s="78"/>
      <c r="C2" s="78"/>
      <c r="D2" s="78"/>
      <c r="E2" s="78"/>
      <c r="F2" s="78"/>
    </row>
    <row r="3" spans="1:6" s="178" customFormat="1" ht="26.25">
      <c r="A3" s="177" t="s">
        <v>92</v>
      </c>
      <c r="B3" s="78"/>
      <c r="C3" s="78"/>
      <c r="D3" s="78"/>
      <c r="E3" s="78"/>
      <c r="F3" s="78"/>
    </row>
    <row r="4" spans="1:6" ht="15.75" customHeight="1">
      <c r="A4" s="179" t="s">
        <v>105</v>
      </c>
      <c r="B4" s="78"/>
      <c r="C4" s="78"/>
      <c r="D4" s="78"/>
      <c r="E4" s="78"/>
      <c r="F4" s="78"/>
    </row>
    <row r="5" spans="1:6" ht="257.25" customHeight="1">
      <c r="A5" s="180" t="s">
        <v>112</v>
      </c>
      <c r="B5" s="78"/>
      <c r="C5" s="78"/>
      <c r="D5" s="78"/>
      <c r="E5" s="78"/>
      <c r="F5" s="78"/>
    </row>
    <row r="6" spans="1:6" ht="15">
      <c r="A6" s="119" t="s">
        <v>76</v>
      </c>
      <c r="B6" s="78"/>
      <c r="C6" s="78"/>
      <c r="D6" s="78"/>
      <c r="E6" s="78"/>
      <c r="F6" s="78"/>
    </row>
    <row r="7" spans="1:6" ht="12.75" customHeight="1">
      <c r="A7" s="118"/>
      <c r="B7" s="78"/>
      <c r="C7" s="78"/>
      <c r="D7" s="78"/>
      <c r="E7" s="78"/>
      <c r="F7" s="78"/>
    </row>
    <row r="8" spans="1:7" s="77" customFormat="1" ht="15.75" customHeight="1">
      <c r="A8" s="120" t="s">
        <v>89</v>
      </c>
      <c r="B8" s="134"/>
      <c r="C8" s="78"/>
      <c r="D8" s="78"/>
      <c r="E8" s="78"/>
      <c r="F8" s="78"/>
      <c r="G8" s="97"/>
    </row>
    <row r="9" spans="1:7" s="77" customFormat="1" ht="12.75" customHeight="1">
      <c r="A9" s="118"/>
      <c r="B9" s="134"/>
      <c r="C9" s="78"/>
      <c r="D9" s="78"/>
      <c r="E9" s="78"/>
      <c r="F9" s="78"/>
      <c r="G9" s="97"/>
    </row>
    <row r="10" spans="1:7" s="77" customFormat="1" ht="14.25" customHeight="1">
      <c r="A10" s="121" t="s">
        <v>77</v>
      </c>
      <c r="B10" s="134"/>
      <c r="C10" s="78"/>
      <c r="D10" s="78"/>
      <c r="E10" s="78"/>
      <c r="F10" s="78"/>
      <c r="G10" s="97"/>
    </row>
    <row r="11" spans="1:7" s="77" customFormat="1" ht="20.25" customHeight="1">
      <c r="A11" s="122" t="s">
        <v>90</v>
      </c>
      <c r="B11" s="134"/>
      <c r="C11" s="78"/>
      <c r="D11" s="78"/>
      <c r="E11" s="78"/>
      <c r="F11" s="78"/>
      <c r="G11" s="97"/>
    </row>
    <row r="12" spans="1:7" s="77" customFormat="1" ht="20.25" customHeight="1">
      <c r="A12" s="122" t="s">
        <v>111</v>
      </c>
      <c r="B12" s="134"/>
      <c r="C12" s="78"/>
      <c r="D12" s="78"/>
      <c r="E12" s="78"/>
      <c r="F12" s="78"/>
      <c r="G12" s="97"/>
    </row>
    <row r="13" spans="1:7" s="77" customFormat="1" ht="20.25" customHeight="1">
      <c r="A13" s="122" t="s">
        <v>113</v>
      </c>
      <c r="B13" s="134"/>
      <c r="C13" s="78"/>
      <c r="D13" s="78"/>
      <c r="E13" s="78"/>
      <c r="F13" s="78"/>
      <c r="G13" s="97"/>
    </row>
    <row r="14" spans="1:7" s="77" customFormat="1" ht="20.25" customHeight="1">
      <c r="A14" s="141" t="s">
        <v>102</v>
      </c>
      <c r="B14" s="134"/>
      <c r="C14" s="78"/>
      <c r="D14" s="78"/>
      <c r="E14" s="78"/>
      <c r="F14" s="78"/>
      <c r="G14" s="97"/>
    </row>
    <row r="15" spans="1:7" s="77" customFormat="1" ht="12.75" customHeight="1">
      <c r="A15" s="123"/>
      <c r="B15" s="134"/>
      <c r="C15" s="78"/>
      <c r="D15" s="78"/>
      <c r="E15" s="78"/>
      <c r="F15" s="78"/>
      <c r="G15" s="97"/>
    </row>
    <row r="16" spans="1:7" s="77" customFormat="1" ht="14.25" customHeight="1">
      <c r="A16" s="124" t="s">
        <v>78</v>
      </c>
      <c r="B16" s="97"/>
      <c r="C16" s="97"/>
      <c r="D16" s="97"/>
      <c r="E16" s="97"/>
      <c r="F16" s="97"/>
      <c r="G16" s="97"/>
    </row>
    <row r="17" spans="1:7" s="77" customFormat="1" ht="23.25" customHeight="1">
      <c r="A17" s="125" t="s">
        <v>114</v>
      </c>
      <c r="B17" s="97"/>
      <c r="C17" s="97"/>
      <c r="D17" s="97"/>
      <c r="E17" s="97"/>
      <c r="F17" s="97"/>
      <c r="G17" s="97"/>
    </row>
    <row r="18" ht="12.75">
      <c r="A18" s="126"/>
    </row>
    <row r="19" ht="12.75">
      <c r="A19" s="181"/>
    </row>
  </sheetData>
  <sheetProtection/>
  <mergeCells count="1">
    <mergeCell ref="B1:F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sheetPr>
    <tabColor indexed="42"/>
    <pageSetUpPr fitToPage="1"/>
  </sheetPr>
  <dimension ref="A1:AA76"/>
  <sheetViews>
    <sheetView zoomScalePageLayoutView="0" workbookViewId="0" topLeftCell="A1">
      <selection activeCell="A1" sqref="A1"/>
    </sheetView>
  </sheetViews>
  <sheetFormatPr defaultColWidth="11.421875" defaultRowHeight="12.75"/>
  <cols>
    <col min="1" max="1" width="11.421875" style="1" customWidth="1"/>
    <col min="2" max="2" width="12.140625" style="1" customWidth="1"/>
    <col min="3" max="3" width="11.421875" style="1" customWidth="1"/>
    <col min="4" max="4" width="12.140625" style="1" customWidth="1"/>
    <col min="5" max="5" width="11.421875" style="1" customWidth="1"/>
    <col min="6" max="6" width="12.140625" style="1" customWidth="1"/>
    <col min="7" max="7" width="11.421875" style="1" customWidth="1"/>
    <col min="8" max="8" width="12.140625" style="1" customWidth="1"/>
    <col min="9" max="9" width="11.8515625" style="1" customWidth="1"/>
    <col min="10" max="16384" width="11.421875" style="1" customWidth="1"/>
  </cols>
  <sheetData>
    <row r="1" ht="15.75">
      <c r="A1" s="33" t="s">
        <v>61</v>
      </c>
    </row>
    <row r="2" ht="12.75"/>
    <row r="3" spans="2:6" ht="12.75">
      <c r="B3" s="1" t="s">
        <v>42</v>
      </c>
      <c r="D3" s="1" t="s">
        <v>47</v>
      </c>
      <c r="F3" s="1" t="s">
        <v>48</v>
      </c>
    </row>
    <row r="4" spans="2:26" ht="48" customHeight="1">
      <c r="B4" s="7" t="s">
        <v>2</v>
      </c>
      <c r="C4" s="4"/>
      <c r="D4" s="7" t="s">
        <v>3</v>
      </c>
      <c r="E4" s="4"/>
      <c r="F4" s="7" t="s">
        <v>4</v>
      </c>
      <c r="G4" s="4"/>
      <c r="H4" s="3" t="s">
        <v>0</v>
      </c>
      <c r="I4" s="3"/>
      <c r="J4"/>
      <c r="L4" s="7" t="s">
        <v>62</v>
      </c>
      <c r="M4" s="4"/>
      <c r="N4" s="7" t="s">
        <v>63</v>
      </c>
      <c r="O4" s="4"/>
      <c r="P4" s="7" t="s">
        <v>64</v>
      </c>
      <c r="Q4" s="4"/>
      <c r="R4"/>
      <c r="S4"/>
      <c r="T4" s="7" t="s">
        <v>62</v>
      </c>
      <c r="U4" s="4"/>
      <c r="V4" s="7" t="s">
        <v>65</v>
      </c>
      <c r="W4" s="4"/>
      <c r="X4" s="7" t="s">
        <v>66</v>
      </c>
      <c r="Y4" s="4"/>
      <c r="Z4"/>
    </row>
    <row r="5" spans="2:26" ht="23.25" customHeight="1">
      <c r="B5" s="34" t="s">
        <v>1</v>
      </c>
      <c r="C5" s="35" t="s">
        <v>54</v>
      </c>
      <c r="D5" s="34" t="str">
        <f>B5</f>
        <v>(prix courants en euros)</v>
      </c>
      <c r="E5" s="35" t="str">
        <f>C5</f>
        <v>(prix 2012 en euros)</v>
      </c>
      <c r="F5" s="34" t="str">
        <f>B5</f>
        <v>(prix courants en euros)</v>
      </c>
      <c r="G5" s="35" t="str">
        <f>C5</f>
        <v>(prix 2012 en euros)</v>
      </c>
      <c r="H5" s="36" t="str">
        <f>B5</f>
        <v>(prix courants en euros)</v>
      </c>
      <c r="I5" s="35" t="str">
        <f>C5</f>
        <v>(prix 2012 en euros)</v>
      </c>
      <c r="J5"/>
      <c r="L5" s="15" t="s">
        <v>1</v>
      </c>
      <c r="M5" s="16" t="s">
        <v>54</v>
      </c>
      <c r="N5" s="15" t="str">
        <f>L5</f>
        <v>(prix courants en euros)</v>
      </c>
      <c r="O5" s="16" t="str">
        <f>M5</f>
        <v>(prix 2012 en euros)</v>
      </c>
      <c r="P5" s="15" t="str">
        <f>L5</f>
        <v>(prix courants en euros)</v>
      </c>
      <c r="Q5" s="16" t="str">
        <f>M5</f>
        <v>(prix 2012 en euros)</v>
      </c>
      <c r="R5"/>
      <c r="S5"/>
      <c r="T5" s="34" t="s">
        <v>1</v>
      </c>
      <c r="U5" s="35" t="s">
        <v>54</v>
      </c>
      <c r="V5" s="34" t="str">
        <f>T5</f>
        <v>(prix courants en euros)</v>
      </c>
      <c r="W5" s="35" t="str">
        <f>U5</f>
        <v>(prix 2012 en euros)</v>
      </c>
      <c r="X5" s="34" t="str">
        <f>T5</f>
        <v>(prix courants en euros)</v>
      </c>
      <c r="Y5" s="35" t="str">
        <f>U5</f>
        <v>(prix 2012 en euros)</v>
      </c>
      <c r="Z5"/>
    </row>
    <row r="6" spans="1:25" ht="12.75">
      <c r="A6" s="20" t="s">
        <v>5</v>
      </c>
      <c r="B6" s="17">
        <v>1168.9790641764628</v>
      </c>
      <c r="C6" s="19">
        <f aca="true" t="shared" si="0" ref="C6:C25">ROUND(B6*$I6/$H6,0)</f>
        <v>2992</v>
      </c>
      <c r="D6" s="18"/>
      <c r="E6" s="19"/>
      <c r="F6" s="19"/>
      <c r="G6" s="19"/>
      <c r="H6" s="61">
        <v>453211</v>
      </c>
      <c r="I6" s="60">
        <v>1160089</v>
      </c>
      <c r="J6" s="22"/>
      <c r="K6" s="20" t="s">
        <v>5</v>
      </c>
      <c r="L6" s="37"/>
      <c r="M6" s="23"/>
      <c r="N6" s="24"/>
      <c r="O6" s="23"/>
      <c r="P6" s="23"/>
      <c r="Q6" s="23"/>
      <c r="R6" s="22"/>
      <c r="S6" s="20" t="s">
        <v>5</v>
      </c>
      <c r="T6" s="44"/>
      <c r="U6" s="44"/>
      <c r="V6" s="44"/>
      <c r="W6" s="44"/>
      <c r="X6" s="44"/>
      <c r="Y6" s="44"/>
    </row>
    <row r="7" spans="1:25" ht="12.75">
      <c r="A7" s="14" t="s">
        <v>6</v>
      </c>
      <c r="B7" s="11">
        <v>1371.5838080849812</v>
      </c>
      <c r="C7" s="6">
        <f t="shared" si="0"/>
        <v>3143</v>
      </c>
      <c r="D7" s="5"/>
      <c r="E7" s="6"/>
      <c r="F7" s="6"/>
      <c r="G7" s="6"/>
      <c r="H7" s="61">
        <v>511673</v>
      </c>
      <c r="I7" s="60">
        <v>1172592</v>
      </c>
      <c r="J7" s="22"/>
      <c r="K7" s="14" t="s">
        <v>6</v>
      </c>
      <c r="L7" s="29"/>
      <c r="M7" s="25"/>
      <c r="N7" s="26"/>
      <c r="O7" s="25"/>
      <c r="P7" s="25"/>
      <c r="Q7" s="25"/>
      <c r="R7" s="22"/>
      <c r="S7" s="14" t="s">
        <v>6</v>
      </c>
      <c r="T7" s="43"/>
      <c r="U7" s="43"/>
      <c r="V7" s="43"/>
      <c r="W7" s="43"/>
      <c r="X7" s="43"/>
      <c r="Y7" s="43"/>
    </row>
    <row r="8" spans="1:25" ht="12.75">
      <c r="A8" s="14" t="s">
        <v>7</v>
      </c>
      <c r="B8" s="11">
        <v>1630.442239354104</v>
      </c>
      <c r="C8" s="6">
        <f t="shared" si="0"/>
        <v>3333</v>
      </c>
      <c r="D8" s="5"/>
      <c r="E8" s="6"/>
      <c r="F8" s="6"/>
      <c r="G8" s="6"/>
      <c r="H8" s="61">
        <v>587952</v>
      </c>
      <c r="I8" s="60">
        <v>1202006</v>
      </c>
      <c r="J8" s="22"/>
      <c r="K8" s="14" t="s">
        <v>7</v>
      </c>
      <c r="L8" s="29"/>
      <c r="M8" s="25"/>
      <c r="N8" s="26"/>
      <c r="O8" s="25"/>
      <c r="P8" s="25"/>
      <c r="Q8" s="25"/>
      <c r="R8" s="22"/>
      <c r="S8" s="14" t="s">
        <v>7</v>
      </c>
      <c r="T8" s="43"/>
      <c r="U8" s="43"/>
      <c r="V8" s="43"/>
      <c r="W8" s="43"/>
      <c r="X8" s="43"/>
      <c r="Y8" s="43"/>
    </row>
    <row r="9" spans="1:25" ht="12.75">
      <c r="A9" s="14" t="s">
        <v>8</v>
      </c>
      <c r="B9" s="11">
        <v>1807.5879973839749</v>
      </c>
      <c r="C9" s="6">
        <f t="shared" si="0"/>
        <v>3370</v>
      </c>
      <c r="D9" s="12">
        <v>1579.0669205450968</v>
      </c>
      <c r="E9" s="6">
        <f aca="true" t="shared" si="1" ref="E9:E25">ROUND(D9*$I9/$H9,0)</f>
        <v>2944</v>
      </c>
      <c r="F9" s="13">
        <v>1893.2643450713995</v>
      </c>
      <c r="G9" s="6">
        <f aca="true" t="shared" si="2" ref="G9:G25">ROUND(F9*$I9/$H9,0)</f>
        <v>3530</v>
      </c>
      <c r="H9" s="61">
        <v>652816</v>
      </c>
      <c r="I9" s="60">
        <v>1217107</v>
      </c>
      <c r="J9" s="22"/>
      <c r="K9" s="14" t="s">
        <v>8</v>
      </c>
      <c r="L9" s="29"/>
      <c r="M9" s="25"/>
      <c r="N9" s="26"/>
      <c r="O9" s="25"/>
      <c r="P9" s="25"/>
      <c r="Q9" s="25"/>
      <c r="R9" s="22"/>
      <c r="S9" s="14" t="s">
        <v>8</v>
      </c>
      <c r="T9" s="43"/>
      <c r="U9" s="43"/>
      <c r="V9" s="43"/>
      <c r="W9" s="43"/>
      <c r="X9" s="43"/>
      <c r="Y9" s="43"/>
    </row>
    <row r="10" spans="1:25" ht="12.75">
      <c r="A10" s="14" t="s">
        <v>9</v>
      </c>
      <c r="B10" s="11">
        <v>2008.5158021028817</v>
      </c>
      <c r="C10" s="6">
        <f t="shared" si="0"/>
        <v>3497</v>
      </c>
      <c r="D10" s="12">
        <v>1724.808181024061</v>
      </c>
      <c r="E10" s="6">
        <f t="shared" si="1"/>
        <v>3003</v>
      </c>
      <c r="F10" s="13">
        <v>2121.175625841328</v>
      </c>
      <c r="G10" s="6">
        <f t="shared" si="2"/>
        <v>3693</v>
      </c>
      <c r="H10" s="61">
        <v>709648</v>
      </c>
      <c r="I10" s="60">
        <v>1235662</v>
      </c>
      <c r="J10" s="22"/>
      <c r="K10" s="14" t="s">
        <v>9</v>
      </c>
      <c r="L10" s="29"/>
      <c r="M10" s="25"/>
      <c r="N10" s="26"/>
      <c r="O10" s="25"/>
      <c r="P10" s="25"/>
      <c r="Q10" s="25"/>
      <c r="R10" s="22"/>
      <c r="S10" s="14" t="s">
        <v>9</v>
      </c>
      <c r="T10" s="43"/>
      <c r="U10" s="43"/>
      <c r="V10" s="43"/>
      <c r="W10" s="43"/>
      <c r="X10" s="43"/>
      <c r="Y10" s="43"/>
    </row>
    <row r="11" spans="1:25" ht="12.75">
      <c r="A11" s="14" t="s">
        <v>10</v>
      </c>
      <c r="B11" s="11">
        <v>2153.3423684784216</v>
      </c>
      <c r="C11" s="6">
        <f t="shared" si="0"/>
        <v>3556</v>
      </c>
      <c r="D11" s="12">
        <v>1817.4971835044066</v>
      </c>
      <c r="E11" s="6">
        <f t="shared" si="1"/>
        <v>3001</v>
      </c>
      <c r="F11" s="13">
        <v>2294.0528113885516</v>
      </c>
      <c r="G11" s="6">
        <f t="shared" si="2"/>
        <v>3788</v>
      </c>
      <c r="H11" s="61">
        <v>760509</v>
      </c>
      <c r="I11" s="60">
        <v>1255719</v>
      </c>
      <c r="J11" s="22"/>
      <c r="K11" s="14" t="s">
        <v>10</v>
      </c>
      <c r="L11" s="29"/>
      <c r="M11" s="25"/>
      <c r="N11" s="26"/>
      <c r="O11" s="25"/>
      <c r="P11" s="25"/>
      <c r="Q11" s="25"/>
      <c r="R11" s="22"/>
      <c r="S11" s="14" t="s">
        <v>10</v>
      </c>
      <c r="T11" s="43"/>
      <c r="U11" s="43"/>
      <c r="V11" s="43"/>
      <c r="W11" s="43"/>
      <c r="X11" s="43"/>
      <c r="Y11" s="43"/>
    </row>
    <row r="12" spans="1:25" ht="12.75">
      <c r="A12" s="14" t="s">
        <v>11</v>
      </c>
      <c r="B12" s="11">
        <v>2196.7903383910834</v>
      </c>
      <c r="C12" s="6">
        <f t="shared" si="0"/>
        <v>3452</v>
      </c>
      <c r="D12" s="12">
        <v>1881.6782197613563</v>
      </c>
      <c r="E12" s="6">
        <f t="shared" si="1"/>
        <v>2957</v>
      </c>
      <c r="F12" s="13">
        <v>2322.5607776119473</v>
      </c>
      <c r="G12" s="6">
        <f t="shared" si="2"/>
        <v>3650</v>
      </c>
      <c r="H12" s="61">
        <v>817854</v>
      </c>
      <c r="I12" s="60">
        <v>1285245</v>
      </c>
      <c r="J12" s="22"/>
      <c r="K12" s="14" t="s">
        <v>11</v>
      </c>
      <c r="L12" s="29"/>
      <c r="M12" s="25"/>
      <c r="N12" s="26"/>
      <c r="O12" s="25"/>
      <c r="P12" s="25"/>
      <c r="Q12" s="25"/>
      <c r="R12" s="22"/>
      <c r="S12" s="14" t="s">
        <v>11</v>
      </c>
      <c r="T12" s="43"/>
      <c r="U12" s="43"/>
      <c r="V12" s="43"/>
      <c r="W12" s="43"/>
      <c r="X12" s="43"/>
      <c r="Y12" s="43"/>
    </row>
    <row r="13" spans="1:25" ht="12.75">
      <c r="A13" s="14" t="s">
        <v>12</v>
      </c>
      <c r="B13" s="11">
        <v>2285.2107683887816</v>
      </c>
      <c r="C13" s="6">
        <f t="shared" si="0"/>
        <v>3504</v>
      </c>
      <c r="D13" s="12">
        <v>1982.7519181897594</v>
      </c>
      <c r="E13" s="6">
        <f t="shared" si="1"/>
        <v>3040</v>
      </c>
      <c r="F13" s="13">
        <v>2391.925080454969</v>
      </c>
      <c r="G13" s="6">
        <f t="shared" si="2"/>
        <v>3668</v>
      </c>
      <c r="H13" s="61">
        <v>859827</v>
      </c>
      <c r="I13" s="60">
        <v>1318369</v>
      </c>
      <c r="J13" s="22"/>
      <c r="K13" s="14" t="s">
        <v>12</v>
      </c>
      <c r="L13" s="29"/>
      <c r="M13" s="25"/>
      <c r="N13" s="26"/>
      <c r="O13" s="25"/>
      <c r="P13" s="25"/>
      <c r="Q13" s="25"/>
      <c r="R13" s="22"/>
      <c r="S13" s="14" t="s">
        <v>12</v>
      </c>
      <c r="T13" s="43"/>
      <c r="U13" s="43"/>
      <c r="V13" s="43"/>
      <c r="W13" s="43"/>
      <c r="X13" s="43"/>
      <c r="Y13" s="43"/>
    </row>
    <row r="14" spans="1:25" ht="12.75">
      <c r="A14" s="14" t="s">
        <v>13</v>
      </c>
      <c r="B14" s="11">
        <v>2420.585495695602</v>
      </c>
      <c r="C14" s="6">
        <f t="shared" si="0"/>
        <v>3596</v>
      </c>
      <c r="D14" s="12">
        <v>2115.687461220781</v>
      </c>
      <c r="E14" s="6">
        <f t="shared" si="1"/>
        <v>3143</v>
      </c>
      <c r="F14" s="13">
        <v>2522.726337244667</v>
      </c>
      <c r="G14" s="6">
        <f t="shared" si="2"/>
        <v>3748</v>
      </c>
      <c r="H14" s="61">
        <v>929444</v>
      </c>
      <c r="I14" s="60">
        <v>1380780</v>
      </c>
      <c r="J14" s="22"/>
      <c r="K14" s="14" t="s">
        <v>13</v>
      </c>
      <c r="L14" s="29"/>
      <c r="M14" s="25"/>
      <c r="N14" s="26"/>
      <c r="O14" s="25"/>
      <c r="P14" s="25"/>
      <c r="Q14" s="25"/>
      <c r="R14" s="22"/>
      <c r="S14" s="14" t="s">
        <v>13</v>
      </c>
      <c r="T14" s="43"/>
      <c r="U14" s="43"/>
      <c r="V14" s="43"/>
      <c r="W14" s="43"/>
      <c r="X14" s="43"/>
      <c r="Y14" s="43"/>
    </row>
    <row r="15" spans="1:25" ht="12.75">
      <c r="A15" s="14" t="s">
        <v>14</v>
      </c>
      <c r="B15" s="11">
        <v>2559.466550398883</v>
      </c>
      <c r="C15" s="6">
        <f t="shared" si="0"/>
        <v>3681</v>
      </c>
      <c r="D15" s="12">
        <v>2225.1458555972417</v>
      </c>
      <c r="E15" s="6">
        <f t="shared" si="1"/>
        <v>3200</v>
      </c>
      <c r="F15" s="13">
        <v>2668.620046740869</v>
      </c>
      <c r="G15" s="6">
        <f t="shared" si="2"/>
        <v>3838</v>
      </c>
      <c r="H15" s="61">
        <v>1001897</v>
      </c>
      <c r="I15" s="60">
        <v>1440889</v>
      </c>
      <c r="J15" s="22"/>
      <c r="K15" s="14" t="s">
        <v>14</v>
      </c>
      <c r="L15" s="29"/>
      <c r="M15" s="25"/>
      <c r="N15" s="26"/>
      <c r="O15" s="25"/>
      <c r="P15" s="25"/>
      <c r="Q15" s="25"/>
      <c r="R15" s="22"/>
      <c r="S15" s="14" t="s">
        <v>14</v>
      </c>
      <c r="T15" s="40" t="s">
        <v>30</v>
      </c>
      <c r="U15" s="41"/>
      <c r="V15" s="41"/>
      <c r="W15" s="41"/>
      <c r="X15" s="41"/>
      <c r="Y15" s="41"/>
    </row>
    <row r="16" spans="1:25" ht="12.75">
      <c r="A16" s="14" t="s">
        <v>15</v>
      </c>
      <c r="B16" s="11">
        <v>2669.3822918270557</v>
      </c>
      <c r="C16" s="6">
        <f t="shared" si="0"/>
        <v>3739</v>
      </c>
      <c r="D16" s="12">
        <v>2324.0852677843213</v>
      </c>
      <c r="E16" s="6">
        <f t="shared" si="1"/>
        <v>3255</v>
      </c>
      <c r="F16" s="13">
        <v>2781.7372175310275</v>
      </c>
      <c r="G16" s="6">
        <f t="shared" si="2"/>
        <v>3897</v>
      </c>
      <c r="H16" s="61">
        <v>1058627</v>
      </c>
      <c r="I16" s="60">
        <v>1482877</v>
      </c>
      <c r="J16" s="22"/>
      <c r="K16" s="14" t="s">
        <v>15</v>
      </c>
      <c r="L16" s="29"/>
      <c r="M16" s="25"/>
      <c r="N16" s="26"/>
      <c r="O16" s="25"/>
      <c r="P16" s="25"/>
      <c r="Q16" s="25"/>
      <c r="R16" s="22"/>
      <c r="S16" s="14" t="s">
        <v>15</v>
      </c>
      <c r="T16" s="41"/>
      <c r="U16" s="41"/>
      <c r="V16" s="41"/>
      <c r="W16" s="41"/>
      <c r="X16" s="41"/>
      <c r="Y16" s="41"/>
    </row>
    <row r="17" spans="1:25" ht="12.75">
      <c r="A17" s="14" t="s">
        <v>16</v>
      </c>
      <c r="B17" s="11">
        <v>2838.143353908869</v>
      </c>
      <c r="C17" s="6">
        <f t="shared" si="0"/>
        <v>3876</v>
      </c>
      <c r="D17" s="12">
        <v>2474.2475497631704</v>
      </c>
      <c r="E17" s="6">
        <f t="shared" si="1"/>
        <v>3379</v>
      </c>
      <c r="F17" s="13">
        <v>2949.4311364921787</v>
      </c>
      <c r="G17" s="6">
        <f t="shared" si="2"/>
        <v>4028</v>
      </c>
      <c r="H17" s="61">
        <v>1097112</v>
      </c>
      <c r="I17" s="60">
        <v>1498285</v>
      </c>
      <c r="J17" s="22"/>
      <c r="K17" s="14" t="s">
        <v>16</v>
      </c>
      <c r="L17" s="29"/>
      <c r="M17" s="25"/>
      <c r="N17" s="26"/>
      <c r="O17" s="25"/>
      <c r="P17" s="25"/>
      <c r="Q17" s="25"/>
      <c r="R17" s="22"/>
      <c r="S17" s="14" t="s">
        <v>16</v>
      </c>
      <c r="T17" s="41"/>
      <c r="U17" s="41"/>
      <c r="V17" s="41"/>
      <c r="W17" s="41"/>
      <c r="X17" s="41"/>
      <c r="Y17" s="41"/>
    </row>
    <row r="18" spans="1:25" ht="12.75">
      <c r="A18" s="14" t="s">
        <v>17</v>
      </c>
      <c r="B18" s="11">
        <v>3005.8372728700206</v>
      </c>
      <c r="C18" s="6">
        <f t="shared" si="0"/>
        <v>4025</v>
      </c>
      <c r="D18" s="12">
        <v>2719.842916532639</v>
      </c>
      <c r="E18" s="6">
        <f t="shared" si="1"/>
        <v>3642</v>
      </c>
      <c r="F18" s="13">
        <v>3058.737081851402</v>
      </c>
      <c r="G18" s="6">
        <f t="shared" si="2"/>
        <v>4096</v>
      </c>
      <c r="H18" s="61">
        <v>1136841</v>
      </c>
      <c r="I18" s="60">
        <v>1522253</v>
      </c>
      <c r="J18" s="22"/>
      <c r="K18" s="14" t="s">
        <v>17</v>
      </c>
      <c r="L18" s="29"/>
      <c r="M18" s="25"/>
      <c r="N18" s="26"/>
      <c r="O18" s="25"/>
      <c r="P18" s="25"/>
      <c r="Q18" s="25"/>
      <c r="R18" s="22"/>
      <c r="S18" s="14" t="s">
        <v>17</v>
      </c>
      <c r="T18" s="41"/>
      <c r="U18" s="41"/>
      <c r="V18" s="41"/>
      <c r="W18" s="41"/>
      <c r="X18" s="41"/>
      <c r="Y18" s="41"/>
    </row>
    <row r="19" spans="1:25" ht="12.75">
      <c r="A19" s="14" t="s">
        <v>18</v>
      </c>
      <c r="B19" s="11">
        <v>3174.293436917359</v>
      </c>
      <c r="C19" s="6">
        <f t="shared" si="0"/>
        <v>4182</v>
      </c>
      <c r="D19" s="12">
        <v>2930.3750093375024</v>
      </c>
      <c r="E19" s="6">
        <f t="shared" si="1"/>
        <v>3861</v>
      </c>
      <c r="F19" s="13">
        <v>3194.26425817546</v>
      </c>
      <c r="G19" s="6">
        <f t="shared" si="2"/>
        <v>4208</v>
      </c>
      <c r="H19" s="61">
        <v>1148404</v>
      </c>
      <c r="I19" s="60">
        <v>1512927</v>
      </c>
      <c r="J19" s="22"/>
      <c r="K19" s="14" t="s">
        <v>18</v>
      </c>
      <c r="L19" s="29"/>
      <c r="M19" s="25"/>
      <c r="N19" s="26"/>
      <c r="O19" s="25"/>
      <c r="P19" s="25"/>
      <c r="Q19" s="25"/>
      <c r="R19" s="22"/>
      <c r="S19" s="14" t="s">
        <v>18</v>
      </c>
      <c r="T19" s="41"/>
      <c r="U19" s="41"/>
      <c r="V19" s="41"/>
      <c r="W19" s="41"/>
      <c r="X19" s="41"/>
      <c r="Y19" s="41"/>
    </row>
    <row r="20" spans="1:25" ht="12.75">
      <c r="A20" s="14" t="s">
        <v>19</v>
      </c>
      <c r="B20" s="11">
        <v>3311.1926543965533</v>
      </c>
      <c r="C20" s="6">
        <f t="shared" si="0"/>
        <v>4322</v>
      </c>
      <c r="D20" s="12">
        <v>3055.840550523891</v>
      </c>
      <c r="E20" s="6">
        <f t="shared" si="1"/>
        <v>3988</v>
      </c>
      <c r="F20" s="13">
        <v>3341.072661775086</v>
      </c>
      <c r="G20" s="6">
        <f t="shared" si="2"/>
        <v>4361</v>
      </c>
      <c r="H20" s="61">
        <v>1186345</v>
      </c>
      <c r="I20" s="60">
        <v>1548411</v>
      </c>
      <c r="J20" s="22"/>
      <c r="K20" s="14" t="s">
        <v>19</v>
      </c>
      <c r="L20" s="29"/>
      <c r="M20" s="25"/>
      <c r="N20" s="26"/>
      <c r="O20" s="25"/>
      <c r="P20" s="25"/>
      <c r="Q20" s="25"/>
      <c r="R20" s="22"/>
      <c r="S20" s="14" t="s">
        <v>19</v>
      </c>
      <c r="T20" s="41"/>
      <c r="U20" s="41"/>
      <c r="V20" s="41"/>
      <c r="W20" s="41"/>
      <c r="X20" s="41"/>
      <c r="Y20" s="41"/>
    </row>
    <row r="21" spans="1:25" ht="12.75">
      <c r="A21" s="14" t="s">
        <v>20</v>
      </c>
      <c r="B21" s="11">
        <v>3446.8722797378487</v>
      </c>
      <c r="C21" s="6">
        <f t="shared" si="0"/>
        <v>4448</v>
      </c>
      <c r="D21" s="12">
        <v>3195.3314012961214</v>
      </c>
      <c r="E21" s="6">
        <f t="shared" si="1"/>
        <v>4123</v>
      </c>
      <c r="F21" s="13">
        <v>3472.3312656164962</v>
      </c>
      <c r="G21" s="6">
        <f t="shared" si="2"/>
        <v>4481</v>
      </c>
      <c r="H21" s="61">
        <v>1224967</v>
      </c>
      <c r="I21" s="60">
        <v>1580696</v>
      </c>
      <c r="J21" s="22"/>
      <c r="K21" s="14" t="s">
        <v>20</v>
      </c>
      <c r="L21" s="29"/>
      <c r="M21" s="25"/>
      <c r="N21" s="26"/>
      <c r="O21" s="25"/>
      <c r="P21" s="25"/>
      <c r="Q21" s="25"/>
      <c r="R21" s="22"/>
      <c r="S21" s="14" t="s">
        <v>20</v>
      </c>
      <c r="T21" s="41"/>
      <c r="U21" s="41"/>
      <c r="V21" s="41"/>
      <c r="W21" s="41"/>
      <c r="X21" s="41"/>
      <c r="Y21" s="41"/>
    </row>
    <row r="22" spans="1:25" ht="12.75">
      <c r="A22" s="14" t="s">
        <v>21</v>
      </c>
      <c r="B22" s="11">
        <v>3561.361491683144</v>
      </c>
      <c r="C22" s="6">
        <f t="shared" si="0"/>
        <v>4534</v>
      </c>
      <c r="D22" s="12">
        <v>3339.243273568237</v>
      </c>
      <c r="E22" s="6">
        <f t="shared" si="1"/>
        <v>4251</v>
      </c>
      <c r="F22" s="13">
        <v>3562.581083821043</v>
      </c>
      <c r="G22" s="6">
        <f t="shared" si="2"/>
        <v>4535</v>
      </c>
      <c r="H22" s="61">
        <v>1258950</v>
      </c>
      <c r="I22" s="60">
        <v>1602637</v>
      </c>
      <c r="J22" s="22"/>
      <c r="K22" s="14" t="s">
        <v>21</v>
      </c>
      <c r="L22" s="29"/>
      <c r="M22" s="25"/>
      <c r="N22" s="26"/>
      <c r="O22" s="25"/>
      <c r="P22" s="25"/>
      <c r="Q22" s="25"/>
      <c r="R22" s="22"/>
      <c r="S22" s="14" t="s">
        <v>21</v>
      </c>
      <c r="T22" s="41"/>
      <c r="U22" s="41"/>
      <c r="V22" s="41"/>
      <c r="W22" s="41"/>
      <c r="X22" s="41"/>
      <c r="Y22" s="41"/>
    </row>
    <row r="23" spans="1:25" ht="12.75">
      <c r="A23" s="14" t="s">
        <v>22</v>
      </c>
      <c r="B23" s="11">
        <v>3694.6019327486406</v>
      </c>
      <c r="C23" s="6">
        <f t="shared" si="0"/>
        <v>4662</v>
      </c>
      <c r="D23" s="12">
        <v>3609.3829321129283</v>
      </c>
      <c r="E23" s="6">
        <f t="shared" si="1"/>
        <v>4555</v>
      </c>
      <c r="F23" s="13">
        <v>3602.2178283027697</v>
      </c>
      <c r="G23" s="6">
        <f t="shared" si="2"/>
        <v>4546</v>
      </c>
      <c r="H23" s="61">
        <v>1299739</v>
      </c>
      <c r="I23" s="60">
        <v>1640095</v>
      </c>
      <c r="J23" s="22"/>
      <c r="K23" s="14" t="s">
        <v>22</v>
      </c>
      <c r="L23" s="29"/>
      <c r="M23" s="25"/>
      <c r="N23" s="26"/>
      <c r="O23" s="25"/>
      <c r="P23" s="25"/>
      <c r="Q23" s="25"/>
      <c r="R23" s="22"/>
      <c r="S23" s="14" t="s">
        <v>22</v>
      </c>
      <c r="T23" s="41"/>
      <c r="U23" s="41"/>
      <c r="V23" s="41"/>
      <c r="W23" s="41"/>
      <c r="X23" s="41"/>
      <c r="Y23" s="41"/>
    </row>
    <row r="24" spans="1:25" ht="12.75">
      <c r="A24" s="14" t="s">
        <v>23</v>
      </c>
      <c r="B24" s="11">
        <v>3869.6134045371878</v>
      </c>
      <c r="C24" s="6">
        <f t="shared" si="0"/>
        <v>4837</v>
      </c>
      <c r="D24" s="12">
        <v>3770.521543332871</v>
      </c>
      <c r="E24" s="6">
        <f t="shared" si="1"/>
        <v>4713</v>
      </c>
      <c r="F24" s="13">
        <v>3794.303590021907</v>
      </c>
      <c r="G24" s="6">
        <f>ROUND(F24*$I24/$H24,0)</f>
        <v>4743</v>
      </c>
      <c r="H24" s="61">
        <v>1358776</v>
      </c>
      <c r="I24" s="60">
        <v>1698421</v>
      </c>
      <c r="J24" s="28"/>
      <c r="K24" s="14" t="s">
        <v>23</v>
      </c>
      <c r="L24" s="29"/>
      <c r="M24" s="25"/>
      <c r="N24" s="26"/>
      <c r="O24" s="25"/>
      <c r="P24" s="25"/>
      <c r="Q24" s="25"/>
      <c r="R24" s="22"/>
      <c r="S24" s="14" t="s">
        <v>23</v>
      </c>
      <c r="T24" s="41"/>
      <c r="U24" s="41"/>
      <c r="V24" s="41"/>
      <c r="W24" s="41"/>
      <c r="X24" s="41"/>
      <c r="Y24" s="41"/>
    </row>
    <row r="25" spans="1:25" ht="12.75">
      <c r="A25" s="14" t="s">
        <v>24</v>
      </c>
      <c r="B25" s="11">
        <v>4041.423446963749</v>
      </c>
      <c r="C25" s="6">
        <f t="shared" si="0"/>
        <v>5041</v>
      </c>
      <c r="D25" s="12">
        <v>3887.602388571202</v>
      </c>
      <c r="E25" s="6">
        <f t="shared" si="1"/>
        <v>4849</v>
      </c>
      <c r="F25" s="13">
        <v>3996.1460888442384</v>
      </c>
      <c r="G25" s="6">
        <f t="shared" si="2"/>
        <v>4984</v>
      </c>
      <c r="H25" s="61">
        <v>1408159</v>
      </c>
      <c r="I25" s="60">
        <v>1756287</v>
      </c>
      <c r="J25" s="22"/>
      <c r="K25" s="14" t="s">
        <v>24</v>
      </c>
      <c r="L25" s="11">
        <v>4172</v>
      </c>
      <c r="M25" s="6">
        <f aca="true" t="shared" si="3" ref="M25:M32">ROUND((L25*$I25/$H25),0)</f>
        <v>5203</v>
      </c>
      <c r="N25" s="12">
        <v>3919.7</v>
      </c>
      <c r="O25" s="6">
        <f aca="true" t="shared" si="4" ref="O25:O32">ROUND((N25*$I25/$H25),0)</f>
        <v>4889</v>
      </c>
      <c r="P25" s="13">
        <v>4177.8</v>
      </c>
      <c r="Q25" s="6">
        <f aca="true" t="shared" si="5" ref="Q25:Q32">ROUND((P25*$I25/$H25),0)</f>
        <v>5211</v>
      </c>
      <c r="R25" s="22"/>
      <c r="S25" s="14" t="s">
        <v>24</v>
      </c>
      <c r="T25" s="45"/>
      <c r="U25" s="45"/>
      <c r="V25" s="45"/>
      <c r="W25" s="45"/>
      <c r="X25" s="45"/>
      <c r="Y25" s="45"/>
    </row>
    <row r="26" spans="1:25" ht="12.75">
      <c r="A26" s="14" t="s">
        <v>25</v>
      </c>
      <c r="B26" s="9">
        <v>4197.073893563145</v>
      </c>
      <c r="C26" s="8"/>
      <c r="D26" s="10">
        <v>3971.6017970690154</v>
      </c>
      <c r="E26" s="8"/>
      <c r="F26" s="8">
        <v>4190.823483856411</v>
      </c>
      <c r="G26" s="8"/>
      <c r="H26" s="61">
        <v>1485303</v>
      </c>
      <c r="I26" s="60">
        <v>1824346</v>
      </c>
      <c r="J26" s="22"/>
      <c r="K26" s="14" t="s">
        <v>25</v>
      </c>
      <c r="L26" s="11">
        <v>4312.7</v>
      </c>
      <c r="M26" s="6">
        <f t="shared" si="3"/>
        <v>5297</v>
      </c>
      <c r="N26" s="12">
        <v>4021.9</v>
      </c>
      <c r="O26" s="6">
        <f t="shared" si="4"/>
        <v>4940</v>
      </c>
      <c r="P26" s="13">
        <v>4338.8</v>
      </c>
      <c r="Q26" s="6">
        <f t="shared" si="5"/>
        <v>5329</v>
      </c>
      <c r="R26" s="22"/>
      <c r="S26" s="14" t="s">
        <v>25</v>
      </c>
      <c r="T26" s="45"/>
      <c r="U26" s="45"/>
      <c r="V26" s="45"/>
      <c r="W26" s="45"/>
      <c r="X26" s="45"/>
      <c r="Y26" s="45"/>
    </row>
    <row r="27" spans="1:25" ht="12.75">
      <c r="A27" s="14" t="s">
        <v>26</v>
      </c>
      <c r="B27" s="9">
        <v>4305.16024678447</v>
      </c>
      <c r="C27" s="8"/>
      <c r="D27" s="10">
        <v>4038.2220176017636</v>
      </c>
      <c r="E27" s="8"/>
      <c r="F27" s="8">
        <v>4319.033107353073</v>
      </c>
      <c r="G27" s="8"/>
      <c r="H27" s="61">
        <v>1544629</v>
      </c>
      <c r="I27" s="60">
        <v>1860002</v>
      </c>
      <c r="J27" s="22"/>
      <c r="K27" s="14" t="s">
        <v>26</v>
      </c>
      <c r="L27" s="11">
        <v>4412.3</v>
      </c>
      <c r="M27" s="6">
        <f t="shared" si="3"/>
        <v>5313</v>
      </c>
      <c r="N27" s="12">
        <v>4087.9</v>
      </c>
      <c r="O27" s="6">
        <f t="shared" si="4"/>
        <v>4923</v>
      </c>
      <c r="P27" s="13">
        <v>4456.7</v>
      </c>
      <c r="Q27" s="6">
        <f t="shared" si="5"/>
        <v>5367</v>
      </c>
      <c r="R27" s="22"/>
      <c r="S27" s="14" t="s">
        <v>26</v>
      </c>
      <c r="T27" s="45"/>
      <c r="U27" s="45"/>
      <c r="V27" s="45"/>
      <c r="W27" s="45"/>
      <c r="X27" s="45"/>
      <c r="Y27" s="45"/>
    </row>
    <row r="28" spans="1:25" ht="12.75">
      <c r="A28" s="14" t="s">
        <v>27</v>
      </c>
      <c r="B28" s="9">
        <v>4457.304365987405</v>
      </c>
      <c r="C28" s="8"/>
      <c r="D28" s="10">
        <v>4156.827353012469</v>
      </c>
      <c r="E28" s="8"/>
      <c r="F28" s="8">
        <v>4485.964781228038</v>
      </c>
      <c r="G28" s="8"/>
      <c r="H28" s="61">
        <v>1594259</v>
      </c>
      <c r="I28" s="60">
        <v>1880806</v>
      </c>
      <c r="J28" s="22"/>
      <c r="K28" s="14" t="s">
        <v>27</v>
      </c>
      <c r="L28" s="11">
        <v>4473.8</v>
      </c>
      <c r="M28" s="6">
        <f t="shared" si="3"/>
        <v>5278</v>
      </c>
      <c r="N28" s="12">
        <v>4171</v>
      </c>
      <c r="O28" s="6">
        <f t="shared" si="4"/>
        <v>4921</v>
      </c>
      <c r="P28" s="13">
        <v>4526.3</v>
      </c>
      <c r="Q28" s="6">
        <f t="shared" si="5"/>
        <v>5340</v>
      </c>
      <c r="R28" s="22"/>
      <c r="S28" s="14" t="s">
        <v>27</v>
      </c>
      <c r="T28" s="45"/>
      <c r="U28" s="45"/>
      <c r="V28" s="45"/>
      <c r="W28" s="45"/>
      <c r="X28" s="45"/>
      <c r="Y28" s="45"/>
    </row>
    <row r="29" spans="1:26" ht="12.75">
      <c r="A29" s="14" t="s">
        <v>28</v>
      </c>
      <c r="B29" s="9"/>
      <c r="C29" s="8"/>
      <c r="D29" s="10"/>
      <c r="E29" s="8"/>
      <c r="F29" s="8"/>
      <c r="G29" s="8"/>
      <c r="H29" s="61">
        <v>1637438</v>
      </c>
      <c r="I29" s="60">
        <v>1896220</v>
      </c>
      <c r="J29" s="22"/>
      <c r="K29" s="14" t="s">
        <v>28</v>
      </c>
      <c r="L29" s="11">
        <v>4702.1</v>
      </c>
      <c r="M29" s="6">
        <f t="shared" si="3"/>
        <v>5445</v>
      </c>
      <c r="N29" s="12">
        <v>4383.2</v>
      </c>
      <c r="O29" s="6">
        <f t="shared" si="4"/>
        <v>5076</v>
      </c>
      <c r="P29" s="13">
        <v>4781.7</v>
      </c>
      <c r="Q29" s="6">
        <f t="shared" si="5"/>
        <v>5537</v>
      </c>
      <c r="R29" s="22"/>
      <c r="S29" s="14" t="s">
        <v>28</v>
      </c>
      <c r="T29" s="45"/>
      <c r="U29" s="45"/>
      <c r="V29" s="45"/>
      <c r="W29" s="45"/>
      <c r="X29" s="45"/>
      <c r="Y29" s="45"/>
      <c r="Z29" s="53" t="s">
        <v>50</v>
      </c>
    </row>
    <row r="30" spans="1:27" ht="12.75">
      <c r="A30" s="14" t="s">
        <v>29</v>
      </c>
      <c r="B30" s="9"/>
      <c r="C30" s="8"/>
      <c r="D30" s="10"/>
      <c r="E30" s="8"/>
      <c r="F30" s="8"/>
      <c r="G30" s="8"/>
      <c r="H30" s="61">
        <v>1710760</v>
      </c>
      <c r="I30" s="60">
        <v>1949056</v>
      </c>
      <c r="J30" s="22"/>
      <c r="K30" s="14" t="s">
        <v>29</v>
      </c>
      <c r="L30" s="11">
        <v>4822.2</v>
      </c>
      <c r="M30" s="6">
        <f t="shared" si="3"/>
        <v>5494</v>
      </c>
      <c r="N30" s="12">
        <v>4490.8</v>
      </c>
      <c r="O30" s="6">
        <f t="shared" si="4"/>
        <v>5116</v>
      </c>
      <c r="P30" s="13">
        <v>4909.2</v>
      </c>
      <c r="Q30" s="6">
        <f t="shared" si="5"/>
        <v>5593</v>
      </c>
      <c r="R30" s="22"/>
      <c r="S30" s="14" t="s">
        <v>29</v>
      </c>
      <c r="T30" s="45"/>
      <c r="U30" s="45"/>
      <c r="V30" s="45"/>
      <c r="W30" s="45"/>
      <c r="X30" s="45"/>
      <c r="Y30" s="45"/>
      <c r="Z30" s="53" t="s">
        <v>51</v>
      </c>
      <c r="AA30" s="53" t="s">
        <v>52</v>
      </c>
    </row>
    <row r="31" spans="1:25" ht="12.75">
      <c r="A31" s="14" t="s">
        <v>43</v>
      </c>
      <c r="B31" s="9"/>
      <c r="C31" s="8"/>
      <c r="D31" s="10"/>
      <c r="E31" s="8"/>
      <c r="F31" s="8"/>
      <c r="G31" s="8"/>
      <c r="H31" s="61">
        <v>1771978</v>
      </c>
      <c r="I31" s="60">
        <v>1980391</v>
      </c>
      <c r="J31" s="22"/>
      <c r="K31" s="14" t="s">
        <v>43</v>
      </c>
      <c r="L31" s="11">
        <v>4864.4</v>
      </c>
      <c r="M31" s="6">
        <f t="shared" si="3"/>
        <v>5437</v>
      </c>
      <c r="N31" s="12">
        <v>4499.7</v>
      </c>
      <c r="O31" s="6">
        <f t="shared" si="4"/>
        <v>5029</v>
      </c>
      <c r="P31" s="13">
        <v>4968.7</v>
      </c>
      <c r="Q31" s="6">
        <f t="shared" si="5"/>
        <v>5553</v>
      </c>
      <c r="R31" s="22"/>
      <c r="S31" s="14" t="s">
        <v>43</v>
      </c>
      <c r="T31" s="45"/>
      <c r="U31" s="45"/>
      <c r="V31" s="45"/>
      <c r="W31" s="45"/>
      <c r="X31" s="45"/>
      <c r="Y31" s="45"/>
    </row>
    <row r="32" spans="1:26" ht="12.75">
      <c r="A32" s="14" t="s">
        <v>44</v>
      </c>
      <c r="B32" s="9"/>
      <c r="C32" s="8"/>
      <c r="D32" s="10"/>
      <c r="E32" s="8"/>
      <c r="F32" s="8"/>
      <c r="G32" s="8"/>
      <c r="H32" s="61">
        <v>1853267</v>
      </c>
      <c r="I32" s="60">
        <v>2027425</v>
      </c>
      <c r="J32" s="22"/>
      <c r="K32" s="14" t="s">
        <v>44</v>
      </c>
      <c r="L32" s="11">
        <v>4989.6</v>
      </c>
      <c r="M32" s="6">
        <f t="shared" si="3"/>
        <v>5458</v>
      </c>
      <c r="N32" s="12">
        <v>4657.7</v>
      </c>
      <c r="O32" s="6">
        <f t="shared" si="4"/>
        <v>5095</v>
      </c>
      <c r="P32" s="13">
        <v>5065.4</v>
      </c>
      <c r="Q32" s="6">
        <f t="shared" si="5"/>
        <v>5541</v>
      </c>
      <c r="R32" s="22"/>
      <c r="S32" s="14" t="s">
        <v>44</v>
      </c>
      <c r="T32" s="49">
        <v>5317.7</v>
      </c>
      <c r="U32" s="50">
        <f aca="true" t="shared" si="6" ref="U32:U39">ROUND((T32*$I32/$H32),0)</f>
        <v>5817</v>
      </c>
      <c r="V32" s="51">
        <v>4943.4</v>
      </c>
      <c r="W32" s="50">
        <f aca="true" t="shared" si="7" ref="W32:W39">ROUND((V32*$I32/$H32),0)</f>
        <v>5408</v>
      </c>
      <c r="X32" s="49">
        <v>5442.8</v>
      </c>
      <c r="Y32" s="50">
        <f aca="true" t="shared" si="8" ref="Y32:Y39">ROUND((X32*$I32/$H32),0)</f>
        <v>5954</v>
      </c>
      <c r="Z32" s="52">
        <f aca="true" t="shared" si="9" ref="Z32:Z39">Y32/W32</f>
        <v>1.1009615384615385</v>
      </c>
    </row>
    <row r="33" spans="1:27" ht="12.75">
      <c r="A33" s="14" t="s">
        <v>45</v>
      </c>
      <c r="B33" s="39"/>
      <c r="C33" s="39"/>
      <c r="D33" s="39"/>
      <c r="E33" s="39"/>
      <c r="F33" s="39"/>
      <c r="G33" s="39"/>
      <c r="H33" s="61">
        <v>1945670</v>
      </c>
      <c r="I33" s="60">
        <v>2075302</v>
      </c>
      <c r="J33" s="22"/>
      <c r="K33" s="14" t="s">
        <v>45</v>
      </c>
      <c r="L33" s="39"/>
      <c r="M33" s="39"/>
      <c r="N33" s="39"/>
      <c r="O33" s="39"/>
      <c r="P33" s="39"/>
      <c r="Q33" s="39"/>
      <c r="R33" s="22"/>
      <c r="S33" s="14" t="s">
        <v>45</v>
      </c>
      <c r="T33" s="49">
        <v>5463</v>
      </c>
      <c r="U33" s="50">
        <f t="shared" si="6"/>
        <v>5827</v>
      </c>
      <c r="V33" s="51">
        <v>5126.4</v>
      </c>
      <c r="W33" s="50">
        <f t="shared" si="7"/>
        <v>5468</v>
      </c>
      <c r="X33" s="49">
        <v>5570.2</v>
      </c>
      <c r="Y33" s="50">
        <f t="shared" si="8"/>
        <v>5941</v>
      </c>
      <c r="Z33" s="52">
        <f t="shared" si="9"/>
        <v>1.0865032918800293</v>
      </c>
      <c r="AA33" s="54">
        <f>T33/T32</f>
        <v>1.0273238430148373</v>
      </c>
    </row>
    <row r="34" spans="1:27" ht="12.75">
      <c r="A34" s="14" t="s">
        <v>46</v>
      </c>
      <c r="B34" s="39"/>
      <c r="C34" s="39"/>
      <c r="D34" s="39"/>
      <c r="E34" s="39"/>
      <c r="F34" s="39"/>
      <c r="G34" s="39"/>
      <c r="H34" s="61">
        <v>1995850</v>
      </c>
      <c r="I34" s="60">
        <v>2079355</v>
      </c>
      <c r="K34" s="14" t="s">
        <v>46</v>
      </c>
      <c r="L34" s="48" t="s">
        <v>30</v>
      </c>
      <c r="M34" s="47"/>
      <c r="N34" s="47"/>
      <c r="O34" s="47"/>
      <c r="P34" s="47"/>
      <c r="Q34" s="47"/>
      <c r="S34" s="14" t="s">
        <v>46</v>
      </c>
      <c r="T34" s="49">
        <v>5517</v>
      </c>
      <c r="U34" s="50">
        <f t="shared" si="6"/>
        <v>5748</v>
      </c>
      <c r="V34" s="51">
        <v>5207</v>
      </c>
      <c r="W34" s="50">
        <f t="shared" si="7"/>
        <v>5425</v>
      </c>
      <c r="X34" s="49">
        <v>5603</v>
      </c>
      <c r="Y34" s="50">
        <f t="shared" si="8"/>
        <v>5837</v>
      </c>
      <c r="Z34" s="52">
        <f t="shared" si="9"/>
        <v>1.0759447004608296</v>
      </c>
      <c r="AA34" s="54">
        <f>T34/T33</f>
        <v>1.0098846787479407</v>
      </c>
    </row>
    <row r="35" spans="1:27" ht="12.75">
      <c r="A35" s="14" t="s">
        <v>49</v>
      </c>
      <c r="B35" s="46"/>
      <c r="C35" s="46"/>
      <c r="D35" s="47"/>
      <c r="E35" s="47"/>
      <c r="F35" s="47"/>
      <c r="G35" s="47"/>
      <c r="H35" s="61">
        <v>1939017</v>
      </c>
      <c r="I35" s="60">
        <v>2018194</v>
      </c>
      <c r="K35" s="14" t="s">
        <v>49</v>
      </c>
      <c r="L35" s="48"/>
      <c r="M35" s="47"/>
      <c r="N35" s="47"/>
      <c r="O35" s="47"/>
      <c r="P35" s="47"/>
      <c r="Q35" s="47"/>
      <c r="S35" s="14" t="s">
        <v>49</v>
      </c>
      <c r="T35" s="49">
        <v>5593.9</v>
      </c>
      <c r="U35" s="50">
        <f t="shared" si="6"/>
        <v>5822</v>
      </c>
      <c r="V35" s="51">
        <v>5445.1</v>
      </c>
      <c r="W35" s="50">
        <f t="shared" si="7"/>
        <v>5667</v>
      </c>
      <c r="X35" s="49">
        <v>5620.1</v>
      </c>
      <c r="Y35" s="50">
        <f t="shared" si="8"/>
        <v>5850</v>
      </c>
      <c r="Z35" s="52">
        <f t="shared" si="9"/>
        <v>1.0322922181048173</v>
      </c>
      <c r="AA35" s="54">
        <f>T35/T34</f>
        <v>1.0139387348196482</v>
      </c>
    </row>
    <row r="36" spans="1:27" ht="12.75">
      <c r="A36" s="14">
        <v>2010</v>
      </c>
      <c r="B36" s="46"/>
      <c r="C36" s="46"/>
      <c r="D36" s="47"/>
      <c r="E36" s="47"/>
      <c r="F36" s="47"/>
      <c r="G36" s="47"/>
      <c r="H36" s="61">
        <v>1998481</v>
      </c>
      <c r="I36" s="60">
        <v>2057865</v>
      </c>
      <c r="K36" s="14" t="s">
        <v>56</v>
      </c>
      <c r="L36" s="48"/>
      <c r="M36" s="39"/>
      <c r="N36" s="47"/>
      <c r="O36" s="47"/>
      <c r="P36" s="47"/>
      <c r="Q36" s="47"/>
      <c r="S36" s="42">
        <v>2010</v>
      </c>
      <c r="T36" s="49">
        <v>5790.9</v>
      </c>
      <c r="U36" s="50">
        <f t="shared" si="6"/>
        <v>5963</v>
      </c>
      <c r="V36" s="51">
        <v>5602.2</v>
      </c>
      <c r="W36" s="50">
        <f t="shared" si="7"/>
        <v>5769</v>
      </c>
      <c r="X36" s="49">
        <v>5823.2</v>
      </c>
      <c r="Y36" s="50">
        <f t="shared" si="8"/>
        <v>5996</v>
      </c>
      <c r="Z36" s="52">
        <f t="shared" si="9"/>
        <v>1.0393482405962906</v>
      </c>
      <c r="AA36" s="54">
        <f>T36/T35</f>
        <v>1.0352169327302956</v>
      </c>
    </row>
    <row r="37" spans="1:27" ht="12.75">
      <c r="A37" s="56">
        <v>2011</v>
      </c>
      <c r="B37" s="46"/>
      <c r="C37" s="46"/>
      <c r="D37" s="47"/>
      <c r="E37" s="47"/>
      <c r="F37" s="47"/>
      <c r="G37" s="47"/>
      <c r="H37" s="61">
        <v>2059284</v>
      </c>
      <c r="I37" s="60">
        <v>2100653</v>
      </c>
      <c r="K37" s="14" t="s">
        <v>57</v>
      </c>
      <c r="L37" s="48"/>
      <c r="M37" s="39"/>
      <c r="N37" s="47"/>
      <c r="O37" s="47"/>
      <c r="P37" s="47"/>
      <c r="Q37" s="47"/>
      <c r="R37" s="41"/>
      <c r="S37" s="42">
        <v>2011</v>
      </c>
      <c r="T37" s="49">
        <v>5867.1</v>
      </c>
      <c r="U37" s="50">
        <f t="shared" si="6"/>
        <v>5985</v>
      </c>
      <c r="V37" s="51">
        <v>5662.2</v>
      </c>
      <c r="W37" s="50">
        <f t="shared" si="7"/>
        <v>5776</v>
      </c>
      <c r="X37" s="49">
        <v>5914.6</v>
      </c>
      <c r="Y37" s="50">
        <f t="shared" si="8"/>
        <v>6033</v>
      </c>
      <c r="Z37" s="52">
        <f t="shared" si="9"/>
        <v>1.044494459833795</v>
      </c>
      <c r="AA37" s="54"/>
    </row>
    <row r="38" spans="1:27" ht="12.75">
      <c r="A38" s="56">
        <v>2012</v>
      </c>
      <c r="B38" s="2"/>
      <c r="C38"/>
      <c r="D38"/>
      <c r="E38"/>
      <c r="H38" s="61">
        <v>2091059</v>
      </c>
      <c r="I38" s="60">
        <v>2107677</v>
      </c>
      <c r="K38" s="42">
        <v>2012</v>
      </c>
      <c r="L38" s="38"/>
      <c r="M38"/>
      <c r="S38" s="42">
        <v>2012</v>
      </c>
      <c r="T38" s="49">
        <v>6048.1</v>
      </c>
      <c r="U38" s="50">
        <f t="shared" si="6"/>
        <v>6096</v>
      </c>
      <c r="V38" s="51">
        <v>5977</v>
      </c>
      <c r="W38" s="50">
        <f t="shared" si="7"/>
        <v>6025</v>
      </c>
      <c r="X38" s="49">
        <v>6035.6</v>
      </c>
      <c r="Y38" s="50">
        <f t="shared" si="8"/>
        <v>6084</v>
      </c>
      <c r="Z38" s="52">
        <f t="shared" si="9"/>
        <v>1.009792531120332</v>
      </c>
      <c r="AA38"/>
    </row>
    <row r="39" spans="1:27" ht="12.75">
      <c r="A39" s="1" t="s">
        <v>60</v>
      </c>
      <c r="H39" s="61">
        <v>2113687</v>
      </c>
      <c r="I39" s="60">
        <v>2113687</v>
      </c>
      <c r="K39" s="1" t="s">
        <v>60</v>
      </c>
      <c r="L39" s="38"/>
      <c r="M39"/>
      <c r="S39" s="1" t="s">
        <v>60</v>
      </c>
      <c r="T39" s="1">
        <v>6222.4</v>
      </c>
      <c r="U39" s="1">
        <f t="shared" si="6"/>
        <v>6222</v>
      </c>
      <c r="V39" s="1">
        <v>6167.3</v>
      </c>
      <c r="W39" s="1">
        <f t="shared" si="7"/>
        <v>6167</v>
      </c>
      <c r="X39" s="1">
        <v>6203.3</v>
      </c>
      <c r="Y39" s="1">
        <f t="shared" si="8"/>
        <v>6203</v>
      </c>
      <c r="Z39" s="52">
        <f t="shared" si="9"/>
        <v>1.005837522296092</v>
      </c>
      <c r="AA39"/>
    </row>
    <row r="40" spans="1:25" ht="12.75">
      <c r="A40" s="57" t="s">
        <v>58</v>
      </c>
      <c r="B40" s="2"/>
      <c r="C40" s="58">
        <f>ROUND(C$6,-1)</f>
        <v>2990</v>
      </c>
      <c r="D40"/>
      <c r="E40" s="58">
        <f>ROUND(E$9,-1)</f>
        <v>2940</v>
      </c>
      <c r="G40" s="58">
        <f>ROUND(G$9,-1)</f>
        <v>3530</v>
      </c>
      <c r="H40" s="27"/>
      <c r="I40" s="30"/>
      <c r="L40" s="38"/>
      <c r="S40" s="1" t="str">
        <f>S38&amp;" arr10"</f>
        <v>2012 arr10</v>
      </c>
      <c r="U40" s="59">
        <f>ROUND(U39,-1)</f>
        <v>6220</v>
      </c>
      <c r="W40" s="59">
        <f>ROUND(W39,-1)</f>
        <v>6170</v>
      </c>
      <c r="Y40" s="59">
        <f>ROUND(Y39,-1)</f>
        <v>6200</v>
      </c>
    </row>
    <row r="41" spans="1:12" ht="12.75">
      <c r="A41" s="27"/>
      <c r="B41" s="2"/>
      <c r="C41" s="2"/>
      <c r="H41" s="27"/>
      <c r="I41" s="30"/>
      <c r="L41" s="38"/>
    </row>
    <row r="42" spans="2:3" ht="12.75">
      <c r="B42" s="2"/>
      <c r="C42" s="2"/>
    </row>
    <row r="43" spans="1:18" ht="15.75">
      <c r="A43" s="31" t="s">
        <v>55</v>
      </c>
      <c r="B43" s="2"/>
      <c r="C43" s="2"/>
      <c r="M43"/>
      <c r="N43"/>
      <c r="O43"/>
      <c r="P43"/>
      <c r="Q43"/>
      <c r="R43"/>
    </row>
    <row r="44" spans="1:18" ht="12.75">
      <c r="A44" s="2"/>
      <c r="B44" s="2"/>
      <c r="C44" s="2"/>
      <c r="M44"/>
      <c r="N44"/>
      <c r="O44"/>
      <c r="P44"/>
      <c r="Q44"/>
      <c r="R44"/>
    </row>
    <row r="45" spans="13:18" ht="12.75">
      <c r="M45"/>
      <c r="N45"/>
      <c r="O45"/>
      <c r="P45"/>
      <c r="Q45"/>
      <c r="R45"/>
    </row>
    <row r="46" spans="13:18" ht="12.75">
      <c r="M46"/>
      <c r="N46"/>
      <c r="O46"/>
      <c r="P46"/>
      <c r="Q46"/>
      <c r="R46"/>
    </row>
    <row r="47" spans="13:18" ht="12.75">
      <c r="M47"/>
      <c r="N47"/>
      <c r="O47"/>
      <c r="P47"/>
      <c r="Q47"/>
      <c r="R47"/>
    </row>
    <row r="48" spans="13:18" ht="12.75">
      <c r="M48"/>
      <c r="N48"/>
      <c r="O48"/>
      <c r="P48"/>
      <c r="Q48"/>
      <c r="R48"/>
    </row>
    <row r="49" spans="13:18" ht="12.75">
      <c r="M49"/>
      <c r="N49"/>
      <c r="O49"/>
      <c r="P49"/>
      <c r="Q49"/>
      <c r="R49"/>
    </row>
    <row r="50" spans="13:18" ht="12.75">
      <c r="M50"/>
      <c r="N50"/>
      <c r="O50"/>
      <c r="P50"/>
      <c r="Q50"/>
      <c r="R50"/>
    </row>
    <row r="51" spans="13:18" ht="12.75">
      <c r="M51"/>
      <c r="N51"/>
      <c r="O51"/>
      <c r="P51"/>
      <c r="Q51"/>
      <c r="R51"/>
    </row>
    <row r="52" spans="13:18" ht="12.75">
      <c r="M52"/>
      <c r="N52"/>
      <c r="O52"/>
      <c r="P52"/>
      <c r="Q52"/>
      <c r="R52"/>
    </row>
    <row r="53" spans="13:18" ht="12.75">
      <c r="M53"/>
      <c r="N53"/>
      <c r="O53"/>
      <c r="P53"/>
      <c r="Q53"/>
      <c r="R53"/>
    </row>
    <row r="54" spans="16:17" ht="12.75">
      <c r="P54"/>
      <c r="Q54"/>
    </row>
    <row r="55" spans="16:17" ht="12.75">
      <c r="P55"/>
      <c r="Q55"/>
    </row>
    <row r="56" spans="16:17" ht="12.75">
      <c r="P56"/>
      <c r="Q56"/>
    </row>
    <row r="57" spans="16:17" ht="12.75">
      <c r="P57"/>
      <c r="Q57"/>
    </row>
    <row r="58" spans="16:17" ht="12.75">
      <c r="P58"/>
      <c r="Q58"/>
    </row>
    <row r="59" spans="16:17" ht="12.75">
      <c r="P59"/>
      <c r="Q59"/>
    </row>
    <row r="60" spans="16:17" ht="12.75">
      <c r="P60"/>
      <c r="Q60"/>
    </row>
    <row r="61" spans="16:17" ht="12.75">
      <c r="P61"/>
      <c r="Q61"/>
    </row>
    <row r="72" spans="1:4" ht="12.75">
      <c r="A72"/>
      <c r="B72" s="27"/>
      <c r="C72" s="27"/>
      <c r="D72" s="32"/>
    </row>
    <row r="76" ht="12.75">
      <c r="A76" s="21" t="s">
        <v>53</v>
      </c>
    </row>
  </sheetData>
  <sheetProtection/>
  <printOptions horizontalCentered="1" verticalCentered="1"/>
  <pageMargins left="0" right="0" top="0" bottom="0" header="0.5118110236220472" footer="0.5118110236220472"/>
  <pageSetup fitToWidth="2" fitToHeight="1" orientation="portrait" paperSize="9" scale="63" r:id="rId4"/>
  <rowBreaks count="1" manualBreakCount="1">
    <brk id="68" max="255" man="1"/>
  </rowBreaks>
  <colBreaks count="1" manualBreakCount="1">
    <brk id="17"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theme="0" tint="-0.24997000396251678"/>
    <pageSetUpPr fitToPage="1"/>
  </sheetPr>
  <dimension ref="A1:F35"/>
  <sheetViews>
    <sheetView showGridLines="0" zoomScalePageLayoutView="0" workbookViewId="0" topLeftCell="A1">
      <selection activeCell="A2" sqref="A2"/>
    </sheetView>
  </sheetViews>
  <sheetFormatPr defaultColWidth="11.421875" defaultRowHeight="12.75"/>
  <cols>
    <col min="1" max="1" width="35.140625" style="87" customWidth="1"/>
    <col min="2" max="5" width="9.28125" style="87" customWidth="1"/>
    <col min="6" max="6" width="9.00390625" style="87" customWidth="1"/>
    <col min="7" max="16384" width="11.421875" style="87" customWidth="1"/>
  </cols>
  <sheetData>
    <row r="1" spans="1:2" ht="17.25">
      <c r="A1" s="142" t="s">
        <v>91</v>
      </c>
      <c r="B1"/>
    </row>
    <row r="2" spans="1:2" ht="12.75">
      <c r="A2" s="81"/>
      <c r="B2" s="80"/>
    </row>
    <row r="3" spans="1:6" ht="18.75" customHeight="1">
      <c r="A3" s="127"/>
      <c r="B3" s="143">
        <v>2013</v>
      </c>
      <c r="C3" s="143">
        <v>2014</v>
      </c>
      <c r="D3" s="143">
        <v>2015</v>
      </c>
      <c r="E3" s="143">
        <v>2016</v>
      </c>
      <c r="F3" s="144" t="s">
        <v>79</v>
      </c>
    </row>
    <row r="4" spans="1:6" ht="18.75" customHeight="1">
      <c r="A4" s="145" t="s">
        <v>75</v>
      </c>
      <c r="B4" s="63"/>
      <c r="C4" s="63"/>
      <c r="D4" s="147"/>
      <c r="E4" s="146"/>
      <c r="F4" s="148"/>
    </row>
    <row r="5" spans="1:6" ht="18.75" customHeight="1">
      <c r="A5" s="149" t="s">
        <v>80</v>
      </c>
      <c r="B5" s="150">
        <v>41.287109304181506</v>
      </c>
      <c r="C5" s="150">
        <v>42.02082744071495</v>
      </c>
      <c r="D5" s="150">
        <v>42.73076240757244</v>
      </c>
      <c r="E5" s="150">
        <v>43.24860081928513</v>
      </c>
      <c r="F5" s="151">
        <v>45.0020955017728</v>
      </c>
    </row>
    <row r="6" spans="1:6" ht="18.75" customHeight="1">
      <c r="A6" s="152" t="s">
        <v>81</v>
      </c>
      <c r="B6" s="153">
        <v>42.357630680327404</v>
      </c>
      <c r="C6" s="153">
        <v>42.86311460942774</v>
      </c>
      <c r="D6" s="153">
        <v>43.09672087006288</v>
      </c>
      <c r="E6" s="150">
        <v>43.533041205312514</v>
      </c>
      <c r="F6" s="151">
        <v>45.0020955017728</v>
      </c>
    </row>
    <row r="7" spans="1:6" ht="18.75" customHeight="1">
      <c r="A7" s="154" t="s">
        <v>41</v>
      </c>
      <c r="B7" s="155">
        <v>0.287</v>
      </c>
      <c r="C7" s="155">
        <v>0.288</v>
      </c>
      <c r="D7" s="155">
        <v>0.289</v>
      </c>
      <c r="E7" s="155">
        <v>0.288</v>
      </c>
      <c r="F7" s="156">
        <v>0.291</v>
      </c>
    </row>
    <row r="8" spans="1:6" ht="31.5" customHeight="1">
      <c r="A8" s="157" t="s">
        <v>85</v>
      </c>
      <c r="B8" s="158">
        <v>6220</v>
      </c>
      <c r="C8" s="158">
        <v>6260</v>
      </c>
      <c r="D8" s="158">
        <v>6270</v>
      </c>
      <c r="E8" s="158">
        <v>6330</v>
      </c>
      <c r="F8" s="159">
        <v>6550</v>
      </c>
    </row>
    <row r="9" spans="1:6" ht="18.75" customHeight="1">
      <c r="A9" s="160" t="s">
        <v>106</v>
      </c>
      <c r="B9" s="63"/>
      <c r="C9" s="63"/>
      <c r="D9" s="161"/>
      <c r="E9" s="161"/>
      <c r="F9" s="162"/>
    </row>
    <row r="10" spans="1:6" ht="18.75" customHeight="1">
      <c r="A10" s="163" t="s">
        <v>118</v>
      </c>
      <c r="B10" s="164">
        <v>0.5352031461806382</v>
      </c>
      <c r="C10" s="164">
        <v>0.5404653711068673</v>
      </c>
      <c r="D10" s="164">
        <v>0.5507922524604725</v>
      </c>
      <c r="E10" s="164">
        <v>0.5585253277557998</v>
      </c>
      <c r="F10" s="165">
        <v>0.5648595682642995</v>
      </c>
    </row>
    <row r="11" spans="1:6" ht="18.75" customHeight="1">
      <c r="A11" s="166" t="s">
        <v>74</v>
      </c>
      <c r="B11" s="167">
        <v>0.5333405507860974</v>
      </c>
      <c r="C11" s="167">
        <v>0.5387024959564303</v>
      </c>
      <c r="D11" s="167">
        <v>0.5487232781192657</v>
      </c>
      <c r="E11" s="167">
        <v>0.5564972809421266</v>
      </c>
      <c r="F11" s="168">
        <v>0.5628696373391858</v>
      </c>
    </row>
    <row r="12" spans="1:6" ht="18.75" customHeight="1">
      <c r="A12" s="169" t="s">
        <v>31</v>
      </c>
      <c r="B12" s="164">
        <v>0.3827366522667596</v>
      </c>
      <c r="C12" s="164">
        <v>0.3756911332305275</v>
      </c>
      <c r="D12" s="164">
        <v>0.3651860408337452</v>
      </c>
      <c r="E12" s="164">
        <v>0.35654177289472305</v>
      </c>
      <c r="F12" s="165">
        <v>0.3509020599001512</v>
      </c>
    </row>
    <row r="13" spans="1:6" ht="18.75" customHeight="1">
      <c r="A13" s="170" t="s">
        <v>86</v>
      </c>
      <c r="B13" s="171">
        <v>0.022892504211447895</v>
      </c>
      <c r="C13" s="171">
        <v>0.02442156563343107</v>
      </c>
      <c r="D13" s="171">
        <v>0.024004182002296554</v>
      </c>
      <c r="E13" s="171">
        <v>0.02359828439835255</v>
      </c>
      <c r="F13" s="172">
        <v>0.023315004945680163</v>
      </c>
    </row>
    <row r="14" spans="1:6" ht="18.75" customHeight="1">
      <c r="A14" s="169" t="s">
        <v>82</v>
      </c>
      <c r="B14" s="164">
        <v>0.0002807344576982886</v>
      </c>
      <c r="C14" s="164">
        <v>0.0002238875034360528</v>
      </c>
      <c r="D14" s="164">
        <v>0.0002587824402516284</v>
      </c>
      <c r="E14" s="164">
        <v>0.0002474481195682735</v>
      </c>
      <c r="F14" s="165">
        <v>0.0002398908560049731</v>
      </c>
    </row>
    <row r="15" spans="1:6" ht="18.75" customHeight="1">
      <c r="A15" s="173" t="s">
        <v>83</v>
      </c>
      <c r="B15" s="174">
        <v>0.05888696288345598</v>
      </c>
      <c r="C15" s="174">
        <v>0.05919804252573771</v>
      </c>
      <c r="D15" s="174">
        <v>0.05975874226323432</v>
      </c>
      <c r="E15" s="174">
        <v>0.06108716683155617</v>
      </c>
      <c r="F15" s="175">
        <v>0.06068347603386414</v>
      </c>
    </row>
    <row r="16" spans="1:6" ht="12.75">
      <c r="A16"/>
      <c r="B16" s="89"/>
      <c r="C16" s="89"/>
      <c r="F16" s="193" t="s">
        <v>99</v>
      </c>
    </row>
    <row r="17" spans="1:4" ht="12.75">
      <c r="A17" s="128" t="s">
        <v>84</v>
      </c>
      <c r="B17" s="82"/>
      <c r="C17" s="88"/>
      <c r="D17" s="88"/>
    </row>
    <row r="18" spans="1:5" ht="15.75" customHeight="1">
      <c r="A18" s="129" t="s">
        <v>107</v>
      </c>
      <c r="B18" s="80"/>
      <c r="E18" s="136"/>
    </row>
    <row r="19" spans="1:5" ht="15.75" customHeight="1">
      <c r="A19" s="128" t="s">
        <v>108</v>
      </c>
      <c r="B19" s="80"/>
      <c r="E19" s="136"/>
    </row>
    <row r="20" spans="1:5" ht="12.75">
      <c r="A20" s="130" t="s">
        <v>115</v>
      </c>
      <c r="E20" s="136"/>
    </row>
    <row r="22" ht="12.75">
      <c r="E22" s="136"/>
    </row>
    <row r="23" spans="1:5" ht="12.75">
      <c r="A23" s="98"/>
      <c r="E23" s="136"/>
    </row>
    <row r="24" spans="1:5" ht="12.75">
      <c r="A24" s="98"/>
      <c r="E24" s="136"/>
    </row>
    <row r="25" spans="1:5" ht="12.75">
      <c r="A25" s="79"/>
      <c r="E25" s="136"/>
    </row>
    <row r="26" ht="12.75">
      <c r="A26" s="79"/>
    </row>
    <row r="27" ht="12.75">
      <c r="E27" s="136"/>
    </row>
    <row r="31" ht="12.75">
      <c r="E31" s="136"/>
    </row>
    <row r="32" ht="12.75">
      <c r="E32" s="136"/>
    </row>
    <row r="33" spans="1:5" ht="12.75">
      <c r="A33"/>
      <c r="E33" s="136"/>
    </row>
    <row r="34" ht="12.75">
      <c r="A34"/>
    </row>
    <row r="35" ht="12.75">
      <c r="A35"/>
    </row>
  </sheetData>
  <sheetProtection/>
  <printOptions/>
  <pageMargins left="0.5118110236220472" right="0.5511811023622047" top="0.984251968503937" bottom="0.984251968503937" header="0.5118110236220472" footer="0.5118110236220472"/>
  <pageSetup fitToHeight="1" fitToWidth="1" horizontalDpi="600" verticalDpi="600" orientation="landscape" paperSize="9" r:id="rId1"/>
  <headerFooter alignWithMargins="0">
    <oddFooter>&amp;L&amp;Z&amp;F</oddFooter>
  </headerFooter>
</worksheet>
</file>

<file path=xl/worksheets/sheet4.xml><?xml version="1.0" encoding="utf-8"?>
<worksheet xmlns="http://schemas.openxmlformats.org/spreadsheetml/2006/main" xmlns:r="http://schemas.openxmlformats.org/officeDocument/2006/relationships">
  <sheetPr>
    <tabColor rgb="FF00B050"/>
    <pageSetUpPr fitToPage="1"/>
  </sheetPr>
  <dimension ref="B1:R47"/>
  <sheetViews>
    <sheetView zoomScalePageLayoutView="0" workbookViewId="0" topLeftCell="A1">
      <selection activeCell="A1" sqref="A1"/>
    </sheetView>
  </sheetViews>
  <sheetFormatPr defaultColWidth="11.421875" defaultRowHeight="12.75"/>
  <cols>
    <col min="1" max="1" width="2.00390625" style="1" customWidth="1"/>
    <col min="2" max="2" width="10.140625" style="1" customWidth="1"/>
    <col min="3" max="5" width="11.421875" style="1" customWidth="1"/>
    <col min="6" max="6" width="3.421875" style="1" customWidth="1"/>
    <col min="7" max="7" width="13.140625" style="1" bestFit="1" customWidth="1"/>
    <col min="8" max="8" width="15.57421875" style="1" bestFit="1" customWidth="1"/>
    <col min="9" max="16384" width="11.421875" style="1" customWidth="1"/>
  </cols>
  <sheetData>
    <row r="1" spans="2:5" ht="12.75">
      <c r="B1" s="64"/>
      <c r="C1" s="64"/>
      <c r="D1" s="64"/>
      <c r="E1" s="64"/>
    </row>
    <row r="2" spans="2:5" ht="48" customHeight="1">
      <c r="B2" s="65" t="s">
        <v>68</v>
      </c>
      <c r="C2" s="66" t="s">
        <v>62</v>
      </c>
      <c r="D2" s="66" t="s">
        <v>65</v>
      </c>
      <c r="E2" s="66" t="s">
        <v>66</v>
      </c>
    </row>
    <row r="3" spans="2:5" ht="11.25" customHeight="1">
      <c r="B3" s="44"/>
      <c r="C3" s="55"/>
      <c r="D3" s="62"/>
      <c r="E3" s="62"/>
    </row>
    <row r="4" spans="2:18" ht="15.75">
      <c r="B4" s="14">
        <v>1980</v>
      </c>
      <c r="C4" s="50">
        <v>3200</v>
      </c>
      <c r="D4" s="50"/>
      <c r="E4" s="50"/>
      <c r="G4" s="199" t="s">
        <v>71</v>
      </c>
      <c r="H4" s="200"/>
      <c r="I4" s="200"/>
      <c r="J4" s="200"/>
      <c r="K4" s="200"/>
      <c r="L4" s="200"/>
      <c r="M4" s="200"/>
      <c r="O4"/>
      <c r="P4"/>
      <c r="Q4"/>
      <c r="R4"/>
    </row>
    <row r="5" spans="2:18" ht="12.75">
      <c r="B5" s="14">
        <v>1981</v>
      </c>
      <c r="C5" s="50">
        <v>3370</v>
      </c>
      <c r="D5" s="50"/>
      <c r="E5" s="50"/>
      <c r="O5"/>
      <c r="P5"/>
      <c r="Q5"/>
      <c r="R5"/>
    </row>
    <row r="6" spans="2:18" ht="12.75">
      <c r="B6" s="14">
        <v>1982</v>
      </c>
      <c r="C6" s="50">
        <v>3570</v>
      </c>
      <c r="D6" s="50"/>
      <c r="E6" s="50"/>
      <c r="O6"/>
      <c r="P6"/>
      <c r="Q6"/>
      <c r="R6"/>
    </row>
    <row r="7" spans="2:18" ht="12.75">
      <c r="B7" s="14">
        <v>1983</v>
      </c>
      <c r="C7" s="50">
        <v>3610</v>
      </c>
      <c r="D7" s="50">
        <v>3210</v>
      </c>
      <c r="E7" s="50">
        <v>3840</v>
      </c>
      <c r="F7" s="59"/>
      <c r="G7" s="59">
        <f aca="true" t="shared" si="0" ref="G7:G38">+E7-D7</f>
        <v>630</v>
      </c>
      <c r="H7" s="72">
        <f aca="true" t="shared" si="1" ref="H7:H38">+G7/C7</f>
        <v>0.1745152354570637</v>
      </c>
      <c r="O7"/>
      <c r="P7"/>
      <c r="Q7"/>
      <c r="R7"/>
    </row>
    <row r="8" spans="2:18" ht="12.75">
      <c r="B8" s="14">
        <v>1984</v>
      </c>
      <c r="C8" s="50">
        <v>3750</v>
      </c>
      <c r="D8" s="50">
        <v>3270</v>
      </c>
      <c r="E8" s="50">
        <v>4020</v>
      </c>
      <c r="F8" s="59"/>
      <c r="G8" s="59">
        <f t="shared" si="0"/>
        <v>750</v>
      </c>
      <c r="H8" s="72">
        <f t="shared" si="1"/>
        <v>0.2</v>
      </c>
      <c r="O8"/>
      <c r="P8"/>
      <c r="Q8"/>
      <c r="R8"/>
    </row>
    <row r="9" spans="2:18" ht="12.75">
      <c r="B9" s="14">
        <v>1985</v>
      </c>
      <c r="C9" s="50">
        <v>3810</v>
      </c>
      <c r="D9" s="50">
        <v>3270</v>
      </c>
      <c r="E9" s="50">
        <v>4120</v>
      </c>
      <c r="F9" s="59"/>
      <c r="G9" s="59">
        <f t="shared" si="0"/>
        <v>850</v>
      </c>
      <c r="H9" s="72">
        <f t="shared" si="1"/>
        <v>0.2230971128608924</v>
      </c>
      <c r="O9"/>
      <c r="P9"/>
      <c r="Q9"/>
      <c r="R9"/>
    </row>
    <row r="10" spans="2:18" ht="12.75">
      <c r="B10" s="14">
        <v>1986</v>
      </c>
      <c r="C10" s="50">
        <v>3700</v>
      </c>
      <c r="D10" s="50">
        <v>3220</v>
      </c>
      <c r="E10" s="50">
        <v>3970</v>
      </c>
      <c r="F10" s="59"/>
      <c r="G10" s="59">
        <f t="shared" si="0"/>
        <v>750</v>
      </c>
      <c r="H10" s="72">
        <f t="shared" si="1"/>
        <v>0.20270270270270271</v>
      </c>
      <c r="O10"/>
      <c r="P10"/>
      <c r="Q10"/>
      <c r="R10"/>
    </row>
    <row r="11" spans="2:18" ht="12.75">
      <c r="B11" s="14">
        <v>1987</v>
      </c>
      <c r="C11" s="50">
        <v>3750</v>
      </c>
      <c r="D11" s="50">
        <v>3310</v>
      </c>
      <c r="E11" s="50">
        <v>3990</v>
      </c>
      <c r="F11" s="59"/>
      <c r="G11" s="59">
        <f t="shared" si="0"/>
        <v>680</v>
      </c>
      <c r="H11" s="72">
        <f t="shared" si="1"/>
        <v>0.18133333333333335</v>
      </c>
      <c r="O11"/>
      <c r="P11"/>
      <c r="Q11"/>
      <c r="R11"/>
    </row>
    <row r="12" spans="2:18" ht="12.75">
      <c r="B12" s="14">
        <v>1988</v>
      </c>
      <c r="C12" s="50">
        <v>3850</v>
      </c>
      <c r="D12" s="50">
        <v>3420</v>
      </c>
      <c r="E12" s="50">
        <v>4070</v>
      </c>
      <c r="F12" s="59"/>
      <c r="G12" s="59">
        <f t="shared" si="0"/>
        <v>650</v>
      </c>
      <c r="H12" s="72">
        <f t="shared" si="1"/>
        <v>0.16883116883116883</v>
      </c>
      <c r="O12"/>
      <c r="P12"/>
      <c r="Q12"/>
      <c r="R12"/>
    </row>
    <row r="13" spans="2:18" ht="12.75">
      <c r="B13" s="14">
        <v>1989</v>
      </c>
      <c r="C13" s="50">
        <v>3940</v>
      </c>
      <c r="D13" s="50">
        <v>3490</v>
      </c>
      <c r="E13" s="50">
        <v>4170</v>
      </c>
      <c r="F13" s="59"/>
      <c r="G13" s="59">
        <f t="shared" si="0"/>
        <v>680</v>
      </c>
      <c r="H13" s="72">
        <f t="shared" si="1"/>
        <v>0.17258883248730963</v>
      </c>
      <c r="O13"/>
      <c r="P13"/>
      <c r="Q13"/>
      <c r="R13"/>
    </row>
    <row r="14" spans="2:18" ht="12.75">
      <c r="B14" s="14">
        <v>1990</v>
      </c>
      <c r="C14" s="50">
        <v>4000</v>
      </c>
      <c r="D14" s="50">
        <v>3550</v>
      </c>
      <c r="E14" s="50">
        <v>4240</v>
      </c>
      <c r="F14" s="59"/>
      <c r="G14" s="59">
        <f t="shared" si="0"/>
        <v>690</v>
      </c>
      <c r="H14" s="72">
        <f t="shared" si="1"/>
        <v>0.1725</v>
      </c>
      <c r="O14"/>
      <c r="P14"/>
      <c r="Q14"/>
      <c r="R14"/>
    </row>
    <row r="15" spans="2:18" ht="12.75">
      <c r="B15" s="14">
        <v>1991</v>
      </c>
      <c r="C15" s="50">
        <v>4150</v>
      </c>
      <c r="D15" s="50">
        <v>3680</v>
      </c>
      <c r="E15" s="50">
        <v>4380</v>
      </c>
      <c r="F15" s="59"/>
      <c r="G15" s="59">
        <f t="shared" si="0"/>
        <v>700</v>
      </c>
      <c r="H15" s="72">
        <f t="shared" si="1"/>
        <v>0.1686746987951807</v>
      </c>
      <c r="O15"/>
      <c r="P15"/>
      <c r="Q15"/>
      <c r="R15"/>
    </row>
    <row r="16" spans="2:18" ht="12.75">
      <c r="B16" s="14">
        <v>1992</v>
      </c>
      <c r="C16" s="50">
        <v>4310</v>
      </c>
      <c r="D16" s="50">
        <v>3970</v>
      </c>
      <c r="E16" s="50">
        <v>4450</v>
      </c>
      <c r="F16" s="59"/>
      <c r="G16" s="59">
        <f t="shared" si="0"/>
        <v>480</v>
      </c>
      <c r="H16" s="72">
        <f t="shared" si="1"/>
        <v>0.11136890951276102</v>
      </c>
      <c r="O16"/>
      <c r="P16"/>
      <c r="Q16"/>
      <c r="R16"/>
    </row>
    <row r="17" spans="2:18" ht="12.75">
      <c r="B17" s="14">
        <v>1993</v>
      </c>
      <c r="C17" s="50">
        <v>4480</v>
      </c>
      <c r="D17" s="50">
        <v>4200</v>
      </c>
      <c r="E17" s="50">
        <v>4570</v>
      </c>
      <c r="F17" s="59"/>
      <c r="G17" s="59">
        <f t="shared" si="0"/>
        <v>370</v>
      </c>
      <c r="H17" s="72">
        <f t="shared" si="1"/>
        <v>0.08258928571428571</v>
      </c>
      <c r="O17"/>
      <c r="P17"/>
      <c r="Q17"/>
      <c r="R17"/>
    </row>
    <row r="18" spans="2:18" ht="12.75">
      <c r="B18" s="14">
        <v>1994</v>
      </c>
      <c r="C18" s="50">
        <v>4630</v>
      </c>
      <c r="D18" s="50">
        <v>4340</v>
      </c>
      <c r="E18" s="50">
        <v>4740</v>
      </c>
      <c r="F18" s="59"/>
      <c r="G18" s="59">
        <f t="shared" si="0"/>
        <v>400</v>
      </c>
      <c r="H18" s="72">
        <f t="shared" si="1"/>
        <v>0.08639308855291576</v>
      </c>
      <c r="O18"/>
      <c r="P18"/>
      <c r="Q18"/>
      <c r="R18"/>
    </row>
    <row r="19" spans="2:18" ht="12.75">
      <c r="B19" s="14">
        <v>1995</v>
      </c>
      <c r="C19" s="50">
        <v>4760</v>
      </c>
      <c r="D19" s="50">
        <v>4490</v>
      </c>
      <c r="E19" s="50">
        <v>4870</v>
      </c>
      <c r="F19" s="59"/>
      <c r="G19" s="59">
        <f t="shared" si="0"/>
        <v>380</v>
      </c>
      <c r="H19" s="72">
        <f t="shared" si="1"/>
        <v>0.07983193277310924</v>
      </c>
      <c r="O19"/>
      <c r="P19"/>
      <c r="Q19"/>
      <c r="R19"/>
    </row>
    <row r="20" spans="2:18" ht="12.75">
      <c r="B20" s="14">
        <v>1996</v>
      </c>
      <c r="C20" s="50">
        <v>4850</v>
      </c>
      <c r="D20" s="50">
        <v>4630</v>
      </c>
      <c r="E20" s="50">
        <v>4930</v>
      </c>
      <c r="F20" s="59"/>
      <c r="G20" s="59">
        <f t="shared" si="0"/>
        <v>300</v>
      </c>
      <c r="H20" s="72">
        <f t="shared" si="1"/>
        <v>0.061855670103092786</v>
      </c>
      <c r="O20"/>
      <c r="P20"/>
      <c r="Q20"/>
      <c r="R20"/>
    </row>
    <row r="21" spans="2:18" ht="12.75">
      <c r="B21" s="14">
        <v>1997</v>
      </c>
      <c r="C21" s="50">
        <v>4990</v>
      </c>
      <c r="D21" s="50">
        <v>4960</v>
      </c>
      <c r="E21" s="50">
        <v>4940</v>
      </c>
      <c r="F21" s="59"/>
      <c r="G21" s="59">
        <f t="shared" si="0"/>
        <v>-20</v>
      </c>
      <c r="H21" s="72">
        <f t="shared" si="1"/>
        <v>-0.004008016032064128</v>
      </c>
      <c r="O21"/>
      <c r="P21"/>
      <c r="Q21"/>
      <c r="R21"/>
    </row>
    <row r="22" spans="2:18" ht="12.75">
      <c r="B22" s="14">
        <v>1998</v>
      </c>
      <c r="C22" s="50">
        <v>5180</v>
      </c>
      <c r="D22" s="50">
        <v>5130</v>
      </c>
      <c r="E22" s="50">
        <v>5160</v>
      </c>
      <c r="F22" s="59"/>
      <c r="G22" s="59">
        <f t="shared" si="0"/>
        <v>30</v>
      </c>
      <c r="H22" s="72">
        <f t="shared" si="1"/>
        <v>0.005791505791505791</v>
      </c>
      <c r="O22"/>
      <c r="P22"/>
      <c r="Q22"/>
      <c r="R22"/>
    </row>
    <row r="23" spans="2:18" ht="12.75">
      <c r="B23" s="14">
        <v>1999</v>
      </c>
      <c r="C23" s="50">
        <v>5400</v>
      </c>
      <c r="D23" s="50">
        <v>5280</v>
      </c>
      <c r="E23" s="50">
        <v>5420</v>
      </c>
      <c r="F23" s="59"/>
      <c r="G23" s="59">
        <f t="shared" si="0"/>
        <v>140</v>
      </c>
      <c r="H23" s="72">
        <f t="shared" si="1"/>
        <v>0.025925925925925925</v>
      </c>
      <c r="O23"/>
      <c r="P23"/>
      <c r="Q23"/>
      <c r="R23"/>
    </row>
    <row r="24" spans="2:18" ht="12.75">
      <c r="B24" s="14">
        <v>2000</v>
      </c>
      <c r="C24" s="50">
        <v>5490</v>
      </c>
      <c r="D24" s="50">
        <v>5340</v>
      </c>
      <c r="E24" s="50">
        <v>5540</v>
      </c>
      <c r="F24" s="59"/>
      <c r="G24" s="59">
        <f t="shared" si="0"/>
        <v>200</v>
      </c>
      <c r="H24" s="72">
        <f t="shared" si="1"/>
        <v>0.03642987249544627</v>
      </c>
      <c r="O24"/>
      <c r="P24"/>
      <c r="Q24"/>
      <c r="R24"/>
    </row>
    <row r="25" spans="2:18" ht="12.75">
      <c r="B25" s="14">
        <v>2001</v>
      </c>
      <c r="C25" s="50">
        <v>5510</v>
      </c>
      <c r="D25" s="50">
        <v>5320</v>
      </c>
      <c r="E25" s="50">
        <v>5580</v>
      </c>
      <c r="F25" s="59"/>
      <c r="G25" s="59">
        <f t="shared" si="0"/>
        <v>260</v>
      </c>
      <c r="H25" s="72">
        <f t="shared" si="1"/>
        <v>0.047186932849364795</v>
      </c>
      <c r="O25"/>
      <c r="P25"/>
      <c r="Q25"/>
      <c r="R25"/>
    </row>
    <row r="26" spans="2:18" ht="12.75">
      <c r="B26" s="14">
        <v>2002</v>
      </c>
      <c r="C26" s="50">
        <v>5470</v>
      </c>
      <c r="D26" s="50">
        <v>5320</v>
      </c>
      <c r="E26" s="50">
        <v>5550</v>
      </c>
      <c r="F26" s="59"/>
      <c r="G26" s="59">
        <f t="shared" si="0"/>
        <v>230</v>
      </c>
      <c r="H26" s="72">
        <f t="shared" si="1"/>
        <v>0.04204753199268738</v>
      </c>
      <c r="O26"/>
      <c r="P26"/>
      <c r="Q26"/>
      <c r="R26"/>
    </row>
    <row r="27" spans="2:18" ht="12.75">
      <c r="B27" s="14">
        <v>2003</v>
      </c>
      <c r="C27" s="50">
        <v>5650</v>
      </c>
      <c r="D27" s="50">
        <v>5480</v>
      </c>
      <c r="E27" s="50">
        <v>5760</v>
      </c>
      <c r="F27" s="59"/>
      <c r="G27" s="59">
        <f t="shared" si="0"/>
        <v>280</v>
      </c>
      <c r="H27" s="72">
        <f t="shared" si="1"/>
        <v>0.049557522123893805</v>
      </c>
      <c r="O27"/>
      <c r="P27"/>
      <c r="Q27"/>
      <c r="R27"/>
    </row>
    <row r="28" spans="2:18" ht="12.75">
      <c r="B28" s="14">
        <v>2004</v>
      </c>
      <c r="C28" s="50">
        <v>5700</v>
      </c>
      <c r="D28" s="50">
        <v>5530</v>
      </c>
      <c r="E28" s="50">
        <v>5820</v>
      </c>
      <c r="F28" s="59"/>
      <c r="G28" s="59">
        <f t="shared" si="0"/>
        <v>290</v>
      </c>
      <c r="H28" s="72">
        <f t="shared" si="1"/>
        <v>0.05087719298245614</v>
      </c>
      <c r="O28"/>
      <c r="P28"/>
      <c r="Q28"/>
      <c r="R28"/>
    </row>
    <row r="29" spans="2:18" ht="12.75">
      <c r="B29" s="14">
        <v>2005</v>
      </c>
      <c r="C29" s="50">
        <v>5640</v>
      </c>
      <c r="D29" s="50">
        <v>5430</v>
      </c>
      <c r="E29" s="50">
        <v>5770</v>
      </c>
      <c r="F29" s="59"/>
      <c r="G29" s="59">
        <f t="shared" si="0"/>
        <v>340</v>
      </c>
      <c r="H29" s="72">
        <f t="shared" si="1"/>
        <v>0.06028368794326241</v>
      </c>
      <c r="O29"/>
      <c r="P29"/>
      <c r="Q29"/>
      <c r="R29"/>
    </row>
    <row r="30" spans="2:18" ht="12.75">
      <c r="B30" s="14">
        <v>2006</v>
      </c>
      <c r="C30" s="50">
        <v>5660</v>
      </c>
      <c r="D30" s="50">
        <v>5500</v>
      </c>
      <c r="E30" s="50">
        <v>5760</v>
      </c>
      <c r="F30" s="59"/>
      <c r="G30" s="59">
        <f t="shared" si="0"/>
        <v>260</v>
      </c>
      <c r="H30" s="72">
        <f t="shared" si="1"/>
        <v>0.045936395759717315</v>
      </c>
      <c r="O30"/>
      <c r="P30"/>
      <c r="Q30"/>
      <c r="R30"/>
    </row>
    <row r="31" spans="2:18" ht="12.75">
      <c r="B31" s="14">
        <v>2007</v>
      </c>
      <c r="C31" s="50">
        <v>5640</v>
      </c>
      <c r="D31" s="50">
        <v>5550</v>
      </c>
      <c r="E31" s="50">
        <v>5690</v>
      </c>
      <c r="F31" s="59"/>
      <c r="G31" s="59">
        <f t="shared" si="0"/>
        <v>140</v>
      </c>
      <c r="H31" s="72">
        <f t="shared" si="1"/>
        <v>0.024822695035460994</v>
      </c>
      <c r="O31"/>
      <c r="P31"/>
      <c r="Q31"/>
      <c r="R31"/>
    </row>
    <row r="32" spans="2:18" ht="12.75">
      <c r="B32" s="14">
        <v>2008</v>
      </c>
      <c r="C32" s="50">
        <v>5570</v>
      </c>
      <c r="D32" s="50">
        <v>5530</v>
      </c>
      <c r="E32" s="50">
        <v>5600</v>
      </c>
      <c r="F32" s="59"/>
      <c r="G32" s="59">
        <f t="shared" si="0"/>
        <v>70</v>
      </c>
      <c r="H32" s="72">
        <f t="shared" si="1"/>
        <v>0.012567324955116697</v>
      </c>
      <c r="O32"/>
      <c r="P32"/>
      <c r="Q32"/>
      <c r="R32"/>
    </row>
    <row r="33" spans="2:18" ht="12.75">
      <c r="B33" s="14">
        <v>2009</v>
      </c>
      <c r="C33" s="50">
        <v>5750</v>
      </c>
      <c r="D33" s="50">
        <v>5730</v>
      </c>
      <c r="E33" s="50">
        <v>5770</v>
      </c>
      <c r="F33" s="59"/>
      <c r="G33" s="70">
        <f t="shared" si="0"/>
        <v>40</v>
      </c>
      <c r="H33" s="73">
        <f t="shared" si="1"/>
        <v>0.006956521739130435</v>
      </c>
      <c r="I33" s="69"/>
      <c r="J33" s="69"/>
      <c r="O33"/>
      <c r="P33"/>
      <c r="Q33"/>
      <c r="R33"/>
    </row>
    <row r="34" spans="2:18" ht="12.75">
      <c r="B34" s="42">
        <v>2010</v>
      </c>
      <c r="C34" s="50">
        <v>5800</v>
      </c>
      <c r="D34" s="50">
        <v>5740</v>
      </c>
      <c r="E34" s="50">
        <v>5840</v>
      </c>
      <c r="F34" s="59"/>
      <c r="G34" s="71">
        <f t="shared" si="0"/>
        <v>100</v>
      </c>
      <c r="H34" s="74">
        <f t="shared" si="1"/>
        <v>0.017241379310344827</v>
      </c>
      <c r="O34"/>
      <c r="P34"/>
      <c r="Q34"/>
      <c r="R34"/>
    </row>
    <row r="35" spans="2:18" ht="12.75">
      <c r="B35" s="42">
        <v>2011</v>
      </c>
      <c r="C35" s="50">
        <v>5820</v>
      </c>
      <c r="D35" s="50">
        <v>5750</v>
      </c>
      <c r="E35" s="50">
        <v>5860</v>
      </c>
      <c r="F35" s="59"/>
      <c r="G35" s="59">
        <f t="shared" si="0"/>
        <v>110</v>
      </c>
      <c r="H35" s="72">
        <f t="shared" si="1"/>
        <v>0.018900343642611683</v>
      </c>
      <c r="O35"/>
      <c r="P35"/>
      <c r="Q35"/>
      <c r="R35"/>
    </row>
    <row r="36" spans="2:18" ht="12.75">
      <c r="B36" s="42">
        <v>2012</v>
      </c>
      <c r="C36" s="50">
        <v>5900</v>
      </c>
      <c r="D36" s="50">
        <v>5810</v>
      </c>
      <c r="E36" s="50">
        <v>5960</v>
      </c>
      <c r="F36" s="59"/>
      <c r="G36" s="59">
        <f t="shared" si="0"/>
        <v>150</v>
      </c>
      <c r="H36" s="72">
        <f t="shared" si="1"/>
        <v>0.025423728813559324</v>
      </c>
      <c r="O36"/>
      <c r="P36"/>
      <c r="Q36"/>
      <c r="R36"/>
    </row>
    <row r="37" spans="2:18" ht="12.75">
      <c r="B37" s="42">
        <v>2013</v>
      </c>
      <c r="C37" s="50">
        <v>6100</v>
      </c>
      <c r="D37" s="50">
        <v>6210</v>
      </c>
      <c r="E37" s="50">
        <v>6040</v>
      </c>
      <c r="F37" s="59"/>
      <c r="G37" s="59">
        <f t="shared" si="0"/>
        <v>-170</v>
      </c>
      <c r="H37" s="72">
        <f t="shared" si="1"/>
        <v>-0.027868852459016394</v>
      </c>
      <c r="O37"/>
      <c r="P37"/>
      <c r="Q37"/>
      <c r="R37"/>
    </row>
    <row r="38" spans="2:18" ht="12.75">
      <c r="B38" s="42" t="s">
        <v>70</v>
      </c>
      <c r="C38" s="6">
        <v>6120</v>
      </c>
      <c r="D38" s="6">
        <v>6240</v>
      </c>
      <c r="E38" s="6">
        <v>6050</v>
      </c>
      <c r="F38" s="59"/>
      <c r="G38" s="59">
        <f t="shared" si="0"/>
        <v>-190</v>
      </c>
      <c r="H38" s="72">
        <f t="shared" si="1"/>
        <v>-0.03104575163398693</v>
      </c>
      <c r="O38"/>
      <c r="P38"/>
      <c r="Q38"/>
      <c r="R38"/>
    </row>
    <row r="40" ht="12.75">
      <c r="C40" s="67">
        <f>+C38/C4</f>
        <v>1.9125</v>
      </c>
    </row>
    <row r="41" spans="3:7" ht="12.75">
      <c r="C41" s="68">
        <f>POWER(C40,1/(2014-1980))</f>
        <v>1.0192539317444593</v>
      </c>
      <c r="D41" s="59"/>
      <c r="E41" s="59"/>
      <c r="G41" s="1">
        <v>190</v>
      </c>
    </row>
    <row r="42" spans="3:5" ht="12.75">
      <c r="C42" s="68">
        <f>+C38/C34</f>
        <v>1.0551724137931036</v>
      </c>
      <c r="D42" s="59"/>
      <c r="E42" s="59"/>
    </row>
    <row r="43" spans="7:8" ht="12.75">
      <c r="G43" s="1">
        <v>2581000</v>
      </c>
      <c r="H43" s="1">
        <v>4180000</v>
      </c>
    </row>
    <row r="44" spans="7:8" ht="12.75">
      <c r="G44" s="75">
        <f>+G43*G41</f>
        <v>490390000</v>
      </c>
      <c r="H44" s="75">
        <f>+H43*G41</f>
        <v>794200000</v>
      </c>
    </row>
    <row r="45" ht="12.75">
      <c r="H45" s="76">
        <f>+H44+G44</f>
        <v>1284590000</v>
      </c>
    </row>
    <row r="46" ht="12.75">
      <c r="H46" s="75">
        <v>41900000000</v>
      </c>
    </row>
    <row r="47" ht="12.75">
      <c r="H47" s="1">
        <f>+H45/H46</f>
        <v>0.030658472553699283</v>
      </c>
    </row>
  </sheetData>
  <sheetProtection/>
  <mergeCells count="1">
    <mergeCell ref="G4:M4"/>
  </mergeCells>
  <printOptions horizontalCentered="1" verticalCentered="1"/>
  <pageMargins left="0" right="0.34" top="0" bottom="0" header="0.5118110236220472" footer="0.5118110236220472"/>
  <pageSetup fitToHeight="1" fitToWidth="1" horizontalDpi="600" verticalDpi="600" orientation="landscape" paperSize="9" r:id="rId2"/>
  <rowBreaks count="1" manualBreakCount="1">
    <brk id="66" max="255" man="1"/>
  </rowBreaks>
  <drawing r:id="rId1"/>
</worksheet>
</file>

<file path=xl/worksheets/sheet5.xml><?xml version="1.0" encoding="utf-8"?>
<worksheet xmlns="http://schemas.openxmlformats.org/spreadsheetml/2006/main" xmlns:r="http://schemas.openxmlformats.org/officeDocument/2006/relationships">
  <sheetPr>
    <tabColor theme="0" tint="-0.24997000396251678"/>
    <pageSetUpPr fitToPage="1"/>
  </sheetPr>
  <dimension ref="A1:K36"/>
  <sheetViews>
    <sheetView showGridLines="0" zoomScalePageLayoutView="0" workbookViewId="0" topLeftCell="A1">
      <selection activeCell="A2" sqref="A2"/>
    </sheetView>
  </sheetViews>
  <sheetFormatPr defaultColWidth="11.421875" defaultRowHeight="12.75"/>
  <cols>
    <col min="1" max="1" width="35.140625" style="87" customWidth="1"/>
    <col min="2" max="10" width="9.28125" style="87" customWidth="1"/>
    <col min="11" max="11" width="9.00390625" style="87" customWidth="1"/>
    <col min="12" max="16384" width="11.421875" style="87" customWidth="1"/>
  </cols>
  <sheetData>
    <row r="1" spans="1:7" ht="17.25">
      <c r="A1" s="142" t="s">
        <v>120</v>
      </c>
      <c r="B1" s="142"/>
      <c r="C1" s="142"/>
      <c r="D1" s="142"/>
      <c r="E1" s="142"/>
      <c r="F1" s="142"/>
      <c r="G1"/>
    </row>
    <row r="2" spans="1:7" ht="12.75">
      <c r="A2" s="81"/>
      <c r="B2" s="81"/>
      <c r="C2" s="81"/>
      <c r="D2" s="81"/>
      <c r="E2" s="81"/>
      <c r="F2" s="81"/>
      <c r="G2" s="80"/>
    </row>
    <row r="3" spans="1:11" ht="18.75" customHeight="1">
      <c r="A3" s="127"/>
      <c r="B3" s="143">
        <v>1980</v>
      </c>
      <c r="C3" s="143">
        <v>2000</v>
      </c>
      <c r="D3" s="143">
        <v>2010</v>
      </c>
      <c r="E3" s="143">
        <v>2011</v>
      </c>
      <c r="F3" s="143">
        <v>2012</v>
      </c>
      <c r="G3" s="143">
        <v>2013</v>
      </c>
      <c r="H3" s="143">
        <v>2014</v>
      </c>
      <c r="I3" s="143">
        <v>2015</v>
      </c>
      <c r="J3" s="143">
        <v>2016</v>
      </c>
      <c r="K3" s="144" t="s">
        <v>79</v>
      </c>
    </row>
    <row r="4" spans="1:11" ht="18.75" customHeight="1">
      <c r="A4" s="145" t="s">
        <v>75</v>
      </c>
      <c r="B4" s="146"/>
      <c r="C4" s="146"/>
      <c r="D4" s="147"/>
      <c r="E4" s="194"/>
      <c r="F4" s="194"/>
      <c r="G4" s="63"/>
      <c r="H4" s="63"/>
      <c r="I4" s="147"/>
      <c r="J4" s="146"/>
      <c r="K4" s="148"/>
    </row>
    <row r="5" spans="1:11" ht="18.75" customHeight="1">
      <c r="A5" s="149" t="s">
        <v>80</v>
      </c>
      <c r="B5" s="150">
        <v>8.58663141510066</v>
      </c>
      <c r="C5" s="150">
        <v>29.756113344998987</v>
      </c>
      <c r="D5" s="150">
        <v>37.96870509502309</v>
      </c>
      <c r="E5" s="150">
        <v>38.540801116648964</v>
      </c>
      <c r="F5" s="150">
        <v>39.551199999999994</v>
      </c>
      <c r="G5" s="150">
        <v>41.287109304181506</v>
      </c>
      <c r="H5" s="150">
        <v>42.02082744071495</v>
      </c>
      <c r="I5" s="150">
        <v>42.73076240757244</v>
      </c>
      <c r="J5" s="150">
        <v>43.24860081928513</v>
      </c>
      <c r="K5" s="151">
        <v>45.0020955017728</v>
      </c>
    </row>
    <row r="6" spans="1:11" ht="18.75" customHeight="1">
      <c r="A6" s="152" t="s">
        <v>81</v>
      </c>
      <c r="B6" s="153">
        <v>22.464921503662577</v>
      </c>
      <c r="C6" s="153">
        <v>37.43802193022492</v>
      </c>
      <c r="D6" s="153">
        <v>40.08885974272931</v>
      </c>
      <c r="E6" s="153">
        <v>40.31075751841936</v>
      </c>
      <c r="F6" s="153">
        <v>40.89246935949949</v>
      </c>
      <c r="G6" s="153">
        <v>42.357630680327404</v>
      </c>
      <c r="H6" s="153">
        <v>42.86311460942774</v>
      </c>
      <c r="I6" s="153">
        <v>43.09672087006288</v>
      </c>
      <c r="J6" s="150">
        <v>43.533041205312514</v>
      </c>
      <c r="K6" s="151">
        <v>45.0020955017728</v>
      </c>
    </row>
    <row r="7" spans="1:11" ht="18.75" customHeight="1">
      <c r="A7" s="154" t="s">
        <v>41</v>
      </c>
      <c r="B7" s="155">
        <v>0.292</v>
      </c>
      <c r="C7" s="155">
        <v>0.275</v>
      </c>
      <c r="D7" s="155">
        <v>0.272</v>
      </c>
      <c r="E7" s="155">
        <v>0.275</v>
      </c>
      <c r="F7" s="155">
        <v>0.281</v>
      </c>
      <c r="G7" s="155">
        <v>0.287</v>
      </c>
      <c r="H7" s="155">
        <v>0.288</v>
      </c>
      <c r="I7" s="155">
        <v>0.289</v>
      </c>
      <c r="J7" s="155">
        <v>0.288</v>
      </c>
      <c r="K7" s="156">
        <v>0.291</v>
      </c>
    </row>
    <row r="8" spans="1:11" ht="31.5" customHeight="1">
      <c r="A8" s="157" t="s">
        <v>85</v>
      </c>
      <c r="B8" s="158">
        <v>3260</v>
      </c>
      <c r="C8" s="158">
        <v>5600</v>
      </c>
      <c r="D8" s="158">
        <v>5920</v>
      </c>
      <c r="E8" s="158">
        <v>5940</v>
      </c>
      <c r="F8" s="158">
        <v>6020</v>
      </c>
      <c r="G8" s="158">
        <v>6220</v>
      </c>
      <c r="H8" s="158">
        <v>6260</v>
      </c>
      <c r="I8" s="158">
        <v>6270</v>
      </c>
      <c r="J8" s="158">
        <v>6330</v>
      </c>
      <c r="K8" s="159">
        <v>6550</v>
      </c>
    </row>
    <row r="9" spans="1:11" ht="18.75" customHeight="1">
      <c r="A9" s="160" t="s">
        <v>106</v>
      </c>
      <c r="B9" s="195"/>
      <c r="C9" s="195"/>
      <c r="D9" s="161"/>
      <c r="E9" s="194"/>
      <c r="F9" s="194"/>
      <c r="G9" s="63"/>
      <c r="H9" s="63"/>
      <c r="I9" s="161"/>
      <c r="J9" s="161"/>
      <c r="K9" s="162"/>
    </row>
    <row r="10" spans="1:11" ht="18.75" customHeight="1">
      <c r="A10" s="163" t="s">
        <v>118</v>
      </c>
      <c r="B10" s="164"/>
      <c r="C10" s="164"/>
      <c r="D10" s="164">
        <v>0.5548332487841772</v>
      </c>
      <c r="E10" s="164">
        <v>0.546675195884769</v>
      </c>
      <c r="F10" s="164">
        <v>0.5411921762171567</v>
      </c>
      <c r="G10" s="164">
        <v>0.5352031461806382</v>
      </c>
      <c r="H10" s="164">
        <v>0.5404653711068673</v>
      </c>
      <c r="I10" s="164">
        <v>0.5507922524604725</v>
      </c>
      <c r="J10" s="164">
        <v>0.5585253277557998</v>
      </c>
      <c r="K10" s="165">
        <v>0.5648595682642995</v>
      </c>
    </row>
    <row r="11" spans="1:11" ht="18.75" customHeight="1">
      <c r="A11" s="166" t="s">
        <v>74</v>
      </c>
      <c r="B11" s="167"/>
      <c r="C11" s="167"/>
      <c r="D11" s="167">
        <v>0.5526735754480763</v>
      </c>
      <c r="E11" s="167">
        <v>0.5446591506094041</v>
      </c>
      <c r="F11" s="167">
        <v>0.5392579744735938</v>
      </c>
      <c r="G11" s="167">
        <v>0.5333405507860974</v>
      </c>
      <c r="H11" s="167">
        <v>0.5387024959564303</v>
      </c>
      <c r="I11" s="167">
        <v>0.5487232781192657</v>
      </c>
      <c r="J11" s="167">
        <v>0.5564972809421266</v>
      </c>
      <c r="K11" s="168">
        <v>0.5628696373391858</v>
      </c>
    </row>
    <row r="12" spans="1:11" ht="18.75" customHeight="1">
      <c r="A12" s="169" t="s">
        <v>31</v>
      </c>
      <c r="B12" s="164"/>
      <c r="C12" s="164"/>
      <c r="D12" s="164">
        <v>0.3639557832473919</v>
      </c>
      <c r="E12" s="164">
        <v>0.3687045080980461</v>
      </c>
      <c r="F12" s="164">
        <v>0.37370294706608154</v>
      </c>
      <c r="G12" s="164">
        <v>0.3827366522667596</v>
      </c>
      <c r="H12" s="164">
        <v>0.3756911332305275</v>
      </c>
      <c r="I12" s="164">
        <v>0.3651860408337452</v>
      </c>
      <c r="J12" s="164">
        <v>0.35654177289472305</v>
      </c>
      <c r="K12" s="165">
        <v>0.3509020599001512</v>
      </c>
    </row>
    <row r="13" spans="1:11" ht="18.75" customHeight="1">
      <c r="A13" s="170" t="s">
        <v>86</v>
      </c>
      <c r="B13" s="196"/>
      <c r="C13" s="171"/>
      <c r="D13" s="171">
        <v>0.01653993725696792</v>
      </c>
      <c r="E13" s="171">
        <v>0.019340542448610387</v>
      </c>
      <c r="F13" s="171">
        <v>0.023875381783612135</v>
      </c>
      <c r="G13" s="171">
        <v>0.022892504211447895</v>
      </c>
      <c r="H13" s="171">
        <v>0.02442156563343107</v>
      </c>
      <c r="I13" s="171">
        <v>0.024004182002296554</v>
      </c>
      <c r="J13" s="171">
        <v>0.02359828439835255</v>
      </c>
      <c r="K13" s="172">
        <v>0.023315004945680163</v>
      </c>
    </row>
    <row r="14" spans="1:11" ht="18.75" customHeight="1">
      <c r="A14" s="169" t="s">
        <v>82</v>
      </c>
      <c r="B14" s="164"/>
      <c r="C14" s="164"/>
      <c r="D14" s="164">
        <v>5.794245535880482E-05</v>
      </c>
      <c r="E14" s="164">
        <v>6.486632160118858E-05</v>
      </c>
      <c r="F14" s="164">
        <v>0.000255365197516131</v>
      </c>
      <c r="G14" s="164">
        <v>0.0002807344576982886</v>
      </c>
      <c r="H14" s="164">
        <v>0.0002238875034360528</v>
      </c>
      <c r="I14" s="164">
        <v>0.0002587824402516284</v>
      </c>
      <c r="J14" s="164">
        <v>0.0002474481195682735</v>
      </c>
      <c r="K14" s="165">
        <v>0.0002398908560049731</v>
      </c>
    </row>
    <row r="15" spans="1:11" ht="18.75" customHeight="1">
      <c r="A15" s="173" t="s">
        <v>83</v>
      </c>
      <c r="B15" s="174"/>
      <c r="C15" s="174"/>
      <c r="D15" s="174">
        <v>0.0646130882561044</v>
      </c>
      <c r="E15" s="174">
        <v>0.06521488724697336</v>
      </c>
      <c r="F15" s="174">
        <v>0.06097412973563381</v>
      </c>
      <c r="G15" s="174">
        <v>0.05888696288345598</v>
      </c>
      <c r="H15" s="174">
        <v>0.05919804252573771</v>
      </c>
      <c r="I15" s="174">
        <v>0.05975874226323432</v>
      </c>
      <c r="J15" s="174">
        <v>0.06108716683155617</v>
      </c>
      <c r="K15" s="175">
        <v>0.06068347603386414</v>
      </c>
    </row>
    <row r="16" spans="1:11" ht="12.75">
      <c r="A16"/>
      <c r="B16"/>
      <c r="C16"/>
      <c r="D16"/>
      <c r="E16"/>
      <c r="F16"/>
      <c r="G16" s="89"/>
      <c r="H16" s="89"/>
      <c r="K16" s="193" t="s">
        <v>99</v>
      </c>
    </row>
    <row r="17" spans="1:9" ht="12.75">
      <c r="A17" s="128" t="s">
        <v>84</v>
      </c>
      <c r="B17" s="128"/>
      <c r="C17" s="128"/>
      <c r="D17" s="128"/>
      <c r="E17" s="128"/>
      <c r="F17" s="128"/>
      <c r="G17" s="82"/>
      <c r="H17" s="88"/>
      <c r="I17" s="88"/>
    </row>
    <row r="18" spans="1:7" ht="18" customHeight="1">
      <c r="A18" s="197" t="s">
        <v>119</v>
      </c>
      <c r="B18" s="129"/>
      <c r="C18" s="129"/>
      <c r="D18" s="129"/>
      <c r="E18" s="129"/>
      <c r="F18" s="129"/>
      <c r="G18" s="80"/>
    </row>
    <row r="19" spans="1:10" ht="15.75" customHeight="1">
      <c r="A19" s="129" t="s">
        <v>107</v>
      </c>
      <c r="B19" s="128"/>
      <c r="C19" s="128"/>
      <c r="D19" s="128"/>
      <c r="E19" s="128"/>
      <c r="F19" s="128"/>
      <c r="G19" s="80"/>
      <c r="J19" s="136"/>
    </row>
    <row r="20" spans="1:10" ht="15.75" customHeight="1">
      <c r="A20" s="128" t="s">
        <v>108</v>
      </c>
      <c r="B20" s="130"/>
      <c r="C20" s="130"/>
      <c r="D20" s="130"/>
      <c r="E20" s="130"/>
      <c r="F20" s="130"/>
      <c r="G20" s="80"/>
      <c r="J20" s="136"/>
    </row>
    <row r="21" spans="1:10" ht="12.75">
      <c r="A21" s="130" t="s">
        <v>115</v>
      </c>
      <c r="J21" s="136"/>
    </row>
    <row r="23" spans="2:10" ht="12.75">
      <c r="B23" s="98"/>
      <c r="C23" s="98"/>
      <c r="D23" s="98"/>
      <c r="E23" s="98"/>
      <c r="F23" s="98"/>
      <c r="J23" s="136"/>
    </row>
    <row r="24" spans="1:10" ht="12.75">
      <c r="A24" s="98"/>
      <c r="B24" s="98"/>
      <c r="C24" s="98"/>
      <c r="D24" s="98"/>
      <c r="E24" s="98"/>
      <c r="F24" s="98"/>
      <c r="J24" s="136"/>
    </row>
    <row r="25" spans="1:10" ht="12.75">
      <c r="A25" s="98"/>
      <c r="B25" s="79"/>
      <c r="C25" s="79"/>
      <c r="D25" s="79"/>
      <c r="E25" s="79"/>
      <c r="F25" s="79"/>
      <c r="J25" s="136"/>
    </row>
    <row r="26" spans="1:10" ht="12.75">
      <c r="A26" s="79"/>
      <c r="B26" s="79"/>
      <c r="C26" s="79"/>
      <c r="D26" s="79"/>
      <c r="E26" s="79"/>
      <c r="F26" s="79"/>
      <c r="J26" s="136"/>
    </row>
    <row r="27" ht="12.75">
      <c r="A27" s="79"/>
    </row>
    <row r="28" ht="12.75">
      <c r="J28" s="136"/>
    </row>
    <row r="32" ht="12.75">
      <c r="J32" s="136"/>
    </row>
    <row r="33" spans="2:10" ht="12.75">
      <c r="B33"/>
      <c r="C33"/>
      <c r="D33"/>
      <c r="E33"/>
      <c r="F33"/>
      <c r="J33" s="136"/>
    </row>
    <row r="34" spans="1:10" ht="12.75">
      <c r="A34"/>
      <c r="B34"/>
      <c r="C34"/>
      <c r="D34"/>
      <c r="E34"/>
      <c r="F34"/>
      <c r="J34" s="136"/>
    </row>
    <row r="35" spans="1:6" ht="12.75">
      <c r="A35"/>
      <c r="B35"/>
      <c r="C35"/>
      <c r="D35"/>
      <c r="E35"/>
      <c r="F35"/>
    </row>
    <row r="36" ht="12.75">
      <c r="A36"/>
    </row>
  </sheetData>
  <sheetProtection/>
  <printOptions/>
  <pageMargins left="0.5118110236220472" right="0.5511811023622047" top="0.984251968503937" bottom="0.984251968503937" header="0.5118110236220472" footer="0.5118110236220472"/>
  <pageSetup fitToHeight="1" fitToWidth="1" horizontalDpi="600" verticalDpi="600" orientation="landscape" paperSize="9" r:id="rId2"/>
  <headerFooter alignWithMargins="0">
    <oddFooter>&amp;L&amp;Z&amp;F</oddFooter>
  </headerFooter>
  <drawing r:id="rId1"/>
</worksheet>
</file>

<file path=xl/worksheets/sheet6.xml><?xml version="1.0" encoding="utf-8"?>
<worksheet xmlns="http://schemas.openxmlformats.org/spreadsheetml/2006/main" xmlns:r="http://schemas.openxmlformats.org/officeDocument/2006/relationships">
  <sheetPr>
    <tabColor theme="0" tint="-0.24997000396251678"/>
  </sheetPr>
  <dimension ref="A1:G27"/>
  <sheetViews>
    <sheetView showGridLines="0" zoomScalePageLayoutView="0" workbookViewId="0" topLeftCell="A1">
      <selection activeCell="E1" sqref="E1"/>
    </sheetView>
  </sheetViews>
  <sheetFormatPr defaultColWidth="11.421875" defaultRowHeight="12.75"/>
  <cols>
    <col min="1" max="1" width="43.8515625" style="63" customWidth="1"/>
    <col min="2" max="2" width="26.421875" style="63" bestFit="1" customWidth="1"/>
    <col min="3" max="3" width="10.421875" style="63" bestFit="1" customWidth="1"/>
    <col min="4" max="4" width="10.8515625" style="63" customWidth="1"/>
    <col min="5" max="6" width="9.7109375" style="63" customWidth="1"/>
    <col min="7" max="16384" width="11.421875" style="63" customWidth="1"/>
  </cols>
  <sheetData>
    <row r="1" ht="15.75">
      <c r="A1" s="190" t="s">
        <v>104</v>
      </c>
    </row>
    <row r="2" ht="12.75"/>
    <row r="3" ht="18.75" customHeight="1"/>
    <row r="4" ht="22.5" customHeight="1"/>
    <row r="5" spans="1:7" ht="32.25" customHeight="1">
      <c r="A5" s="137"/>
      <c r="G5" s="83"/>
    </row>
    <row r="6" ht="32.25" customHeight="1">
      <c r="G6" s="83"/>
    </row>
    <row r="7" ht="32.25" customHeight="1">
      <c r="G7" s="83"/>
    </row>
    <row r="8" ht="19.5" customHeight="1">
      <c r="G8" s="83"/>
    </row>
    <row r="9" ht="12.75">
      <c r="G9" s="83"/>
    </row>
    <row r="10" ht="25.5" customHeight="1"/>
    <row r="11" ht="14.25" customHeight="1"/>
    <row r="12" ht="14.25" customHeight="1"/>
    <row r="13" ht="12.75"/>
    <row r="15" spans="1:2" ht="12.75">
      <c r="A15" s="98"/>
      <c r="B15" s="192" t="s">
        <v>99</v>
      </c>
    </row>
    <row r="16" ht="12.75">
      <c r="A16" s="83" t="s">
        <v>109</v>
      </c>
    </row>
    <row r="17" spans="1:5" ht="12.75">
      <c r="A17" s="99" t="s">
        <v>110</v>
      </c>
      <c r="B17" s="99"/>
      <c r="C17" s="99"/>
      <c r="D17" s="99"/>
      <c r="E17" s="132"/>
    </row>
    <row r="18" spans="1:5" ht="12.75">
      <c r="A18" s="130" t="s">
        <v>115</v>
      </c>
      <c r="B18" s="133"/>
      <c r="C18" s="132"/>
      <c r="D18" s="132"/>
      <c r="E18" s="132"/>
    </row>
    <row r="22" spans="1:3" ht="12.75">
      <c r="A22" s="185" t="s">
        <v>93</v>
      </c>
      <c r="B22" s="138" t="s">
        <v>97</v>
      </c>
      <c r="C22" s="138" t="s">
        <v>88</v>
      </c>
    </row>
    <row r="23" spans="1:3" ht="12.75">
      <c r="A23" s="184" t="s">
        <v>95</v>
      </c>
      <c r="B23" s="139">
        <v>22750.381540806935</v>
      </c>
      <c r="C23" s="189">
        <v>0.5197200871362501</v>
      </c>
    </row>
    <row r="24" spans="1:3" ht="12.75">
      <c r="A24" s="184" t="s">
        <v>96</v>
      </c>
      <c r="B24" s="139">
        <v>11609.21597108634</v>
      </c>
      <c r="C24" s="189">
        <v>0.2652062219376095</v>
      </c>
    </row>
    <row r="25" spans="1:3" ht="12.75">
      <c r="A25" s="183" t="s">
        <v>94</v>
      </c>
      <c r="B25" s="139">
        <v>6605.914545266299</v>
      </c>
      <c r="C25" s="189">
        <v>0.1509085233107985</v>
      </c>
    </row>
    <row r="26" spans="1:3" ht="12.75">
      <c r="A26" s="183" t="s">
        <v>87</v>
      </c>
      <c r="B26" s="139">
        <v>2808.7851153156607</v>
      </c>
      <c r="C26" s="189">
        <v>0.06416516761534191</v>
      </c>
    </row>
    <row r="27" spans="1:3" ht="12.75">
      <c r="A27" s="186" t="s">
        <v>32</v>
      </c>
      <c r="B27" s="139">
        <v>43774.297172475235</v>
      </c>
      <c r="C27" s="140">
        <v>1</v>
      </c>
    </row>
  </sheetData>
  <sheetProtection/>
  <printOptions/>
  <pageMargins left="0.7480314960629921" right="0.7480314960629921" top="0.984251968503937" bottom="0.984251968503937" header="0.5118110236220472" footer="0.5118110236220472"/>
  <pageSetup horizontalDpi="600" verticalDpi="600" orientation="portrait" paperSize="9" r:id="rId2"/>
  <headerFooter alignWithMargins="0">
    <oddFooter>&amp;L&amp;Z&amp;F</oddFooter>
  </headerFooter>
  <drawing r:id="rId1"/>
</worksheet>
</file>

<file path=xl/worksheets/sheet7.xml><?xml version="1.0" encoding="utf-8"?>
<worksheet xmlns="http://schemas.openxmlformats.org/spreadsheetml/2006/main" xmlns:r="http://schemas.openxmlformats.org/officeDocument/2006/relationships">
  <sheetPr>
    <tabColor theme="0" tint="-0.24997000396251678"/>
    <pageSetUpPr fitToPage="1"/>
  </sheetPr>
  <dimension ref="A1:H72"/>
  <sheetViews>
    <sheetView showGridLines="0" zoomScalePageLayoutView="0" workbookViewId="0" topLeftCell="A1">
      <selection activeCell="I1" sqref="I1"/>
    </sheetView>
  </sheetViews>
  <sheetFormatPr defaultColWidth="11.421875" defaultRowHeight="12.75"/>
  <cols>
    <col min="1" max="4" width="15.7109375" style="63" customWidth="1"/>
    <col min="5" max="5" width="11.7109375" style="63" customWidth="1"/>
    <col min="6" max="16384" width="11.421875" style="63" customWidth="1"/>
  </cols>
  <sheetData>
    <row r="1" spans="1:8" ht="23.25" customHeight="1">
      <c r="A1" s="191" t="s">
        <v>116</v>
      </c>
      <c r="B1" s="191"/>
      <c r="C1" s="191"/>
      <c r="D1" s="191"/>
      <c r="E1" s="191"/>
      <c r="F1" s="191"/>
      <c r="G1" s="191"/>
      <c r="H1" s="191"/>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c r="G27" s="192" t="s">
        <v>99</v>
      </c>
    </row>
    <row r="28" ht="12.75">
      <c r="A28" s="131" t="s">
        <v>84</v>
      </c>
    </row>
    <row r="29" spans="1:4" ht="12.75">
      <c r="A29" s="95" t="s">
        <v>110</v>
      </c>
      <c r="B29" s="85"/>
      <c r="C29" s="85"/>
      <c r="D29" s="85"/>
    </row>
    <row r="30" spans="1:2" ht="12.75">
      <c r="A30" s="130" t="s">
        <v>115</v>
      </c>
      <c r="B30" s="95"/>
    </row>
    <row r="32" ht="12.75">
      <c r="B32" s="98"/>
    </row>
    <row r="33" spans="2:4" ht="12.75">
      <c r="B33" s="94"/>
      <c r="C33" s="92"/>
      <c r="D33" s="92"/>
    </row>
    <row r="34" spans="1:4" ht="48">
      <c r="A34" s="101"/>
      <c r="B34" s="102" t="s">
        <v>62</v>
      </c>
      <c r="C34" s="102" t="s">
        <v>65</v>
      </c>
      <c r="D34" s="102" t="s">
        <v>66</v>
      </c>
    </row>
    <row r="35" spans="1:4" ht="12.75">
      <c r="A35" s="90">
        <v>1980</v>
      </c>
      <c r="B35" s="91">
        <v>3260</v>
      </c>
      <c r="C35" s="91"/>
      <c r="D35" s="91"/>
    </row>
    <row r="36" spans="1:4" ht="12.75">
      <c r="A36" s="90">
        <v>1981</v>
      </c>
      <c r="B36" s="91">
        <v>3420</v>
      </c>
      <c r="C36" s="91"/>
      <c r="D36" s="91"/>
    </row>
    <row r="37" spans="1:4" ht="12.75">
      <c r="A37" s="90">
        <v>1982</v>
      </c>
      <c r="B37" s="91">
        <v>3630</v>
      </c>
      <c r="C37" s="91"/>
      <c r="D37" s="91"/>
    </row>
    <row r="38" spans="1:4" ht="12.75">
      <c r="A38" s="90">
        <v>1983</v>
      </c>
      <c r="B38" s="91">
        <v>3670</v>
      </c>
      <c r="C38" s="91">
        <v>3260</v>
      </c>
      <c r="D38" s="91">
        <v>3900</v>
      </c>
    </row>
    <row r="39" spans="1:4" ht="12.75">
      <c r="A39" s="90">
        <v>1984</v>
      </c>
      <c r="B39" s="91">
        <v>3810</v>
      </c>
      <c r="C39" s="91">
        <v>3330</v>
      </c>
      <c r="D39" s="91">
        <v>4080</v>
      </c>
    </row>
    <row r="40" spans="1:4" ht="12.75">
      <c r="A40" s="90">
        <v>1985</v>
      </c>
      <c r="B40" s="91">
        <v>3870</v>
      </c>
      <c r="C40" s="91">
        <v>3320</v>
      </c>
      <c r="D40" s="91">
        <v>4190</v>
      </c>
    </row>
    <row r="41" spans="1:4" ht="12.75">
      <c r="A41" s="90">
        <v>1986</v>
      </c>
      <c r="B41" s="91">
        <v>3760</v>
      </c>
      <c r="C41" s="91">
        <v>3280</v>
      </c>
      <c r="D41" s="91">
        <v>4040</v>
      </c>
    </row>
    <row r="42" spans="1:4" ht="12.75">
      <c r="A42" s="90">
        <v>1987</v>
      </c>
      <c r="B42" s="91">
        <v>3820</v>
      </c>
      <c r="C42" s="91">
        <v>3370</v>
      </c>
      <c r="D42" s="91">
        <v>4060</v>
      </c>
    </row>
    <row r="43" spans="1:4" ht="12.75">
      <c r="A43" s="90">
        <v>1988</v>
      </c>
      <c r="B43" s="91">
        <v>3920</v>
      </c>
      <c r="C43" s="91">
        <v>3480</v>
      </c>
      <c r="D43" s="91">
        <v>4150</v>
      </c>
    </row>
    <row r="44" spans="1:4" ht="12.75">
      <c r="A44" s="90">
        <v>1989</v>
      </c>
      <c r="B44" s="91">
        <v>4010</v>
      </c>
      <c r="C44" s="91">
        <v>3550</v>
      </c>
      <c r="D44" s="91">
        <v>4250</v>
      </c>
    </row>
    <row r="45" spans="1:4" ht="12.75">
      <c r="A45" s="90">
        <v>1990</v>
      </c>
      <c r="B45" s="91">
        <v>4080</v>
      </c>
      <c r="C45" s="91">
        <v>3610</v>
      </c>
      <c r="D45" s="91">
        <v>4310</v>
      </c>
    </row>
    <row r="46" spans="1:4" ht="12.75">
      <c r="A46" s="90">
        <v>1991</v>
      </c>
      <c r="B46" s="91">
        <v>4230</v>
      </c>
      <c r="C46" s="91">
        <v>3750</v>
      </c>
      <c r="D46" s="91">
        <v>4460</v>
      </c>
    </row>
    <row r="47" spans="1:4" ht="12.75">
      <c r="A47" s="90">
        <v>1992</v>
      </c>
      <c r="B47" s="91">
        <v>4390</v>
      </c>
      <c r="C47" s="91">
        <v>4040</v>
      </c>
      <c r="D47" s="91">
        <v>4540</v>
      </c>
    </row>
    <row r="48" spans="1:4" ht="12.75">
      <c r="A48" s="90">
        <v>1993</v>
      </c>
      <c r="B48" s="91">
        <v>4560</v>
      </c>
      <c r="C48" s="91">
        <v>4280</v>
      </c>
      <c r="D48" s="91">
        <v>4660</v>
      </c>
    </row>
    <row r="49" spans="1:4" ht="12.75">
      <c r="A49" s="90">
        <v>1994</v>
      </c>
      <c r="B49" s="91">
        <v>4720</v>
      </c>
      <c r="C49" s="91">
        <v>4430</v>
      </c>
      <c r="D49" s="91">
        <v>4830</v>
      </c>
    </row>
    <row r="50" spans="1:4" ht="12.75">
      <c r="A50" s="90">
        <v>1995</v>
      </c>
      <c r="B50" s="91">
        <v>4850</v>
      </c>
      <c r="C50" s="91">
        <v>4580</v>
      </c>
      <c r="D50" s="91">
        <v>4960</v>
      </c>
    </row>
    <row r="51" spans="1:4" ht="12.75">
      <c r="A51" s="90">
        <v>1996</v>
      </c>
      <c r="B51" s="91">
        <v>4950</v>
      </c>
      <c r="C51" s="91">
        <v>4720</v>
      </c>
      <c r="D51" s="91">
        <v>5020</v>
      </c>
    </row>
    <row r="52" spans="1:4" ht="12.75">
      <c r="A52" s="90">
        <v>1997</v>
      </c>
      <c r="B52" s="91">
        <v>5090</v>
      </c>
      <c r="C52" s="91">
        <v>5060</v>
      </c>
      <c r="D52" s="91">
        <v>5040</v>
      </c>
    </row>
    <row r="53" spans="1:4" ht="12.75">
      <c r="A53" s="90">
        <v>1998</v>
      </c>
      <c r="B53" s="91">
        <v>5280</v>
      </c>
      <c r="C53" s="91">
        <v>5230</v>
      </c>
      <c r="D53" s="91">
        <v>5260</v>
      </c>
    </row>
    <row r="54" spans="1:4" ht="12.75">
      <c r="A54" s="90">
        <v>1999</v>
      </c>
      <c r="B54" s="91">
        <v>5500</v>
      </c>
      <c r="C54" s="91">
        <v>5380</v>
      </c>
      <c r="D54" s="91">
        <v>5520</v>
      </c>
    </row>
    <row r="55" spans="1:4" ht="12.75">
      <c r="A55" s="90">
        <v>2000</v>
      </c>
      <c r="B55" s="91">
        <v>5600</v>
      </c>
      <c r="C55" s="91">
        <v>5440</v>
      </c>
      <c r="D55" s="91">
        <v>5650</v>
      </c>
    </row>
    <row r="56" spans="1:4" ht="12.75">
      <c r="A56" s="90">
        <v>2001</v>
      </c>
      <c r="B56" s="91">
        <v>5620</v>
      </c>
      <c r="C56" s="91">
        <v>5420</v>
      </c>
      <c r="D56" s="91">
        <v>5690</v>
      </c>
    </row>
    <row r="57" spans="1:4" ht="12.75">
      <c r="A57" s="90">
        <v>2002</v>
      </c>
      <c r="B57" s="91">
        <v>5580</v>
      </c>
      <c r="C57" s="91">
        <v>5420</v>
      </c>
      <c r="D57" s="91">
        <v>5660</v>
      </c>
    </row>
    <row r="58" spans="1:4" ht="12.75">
      <c r="A58" s="90">
        <v>2003</v>
      </c>
      <c r="B58" s="91">
        <v>5760</v>
      </c>
      <c r="C58" s="91">
        <v>5590</v>
      </c>
      <c r="D58" s="91">
        <v>5870</v>
      </c>
    </row>
    <row r="59" spans="1:4" ht="12.75">
      <c r="A59" s="90">
        <v>2004</v>
      </c>
      <c r="B59" s="91">
        <v>5810</v>
      </c>
      <c r="C59" s="91">
        <v>5640</v>
      </c>
      <c r="D59" s="91">
        <v>5930</v>
      </c>
    </row>
    <row r="60" spans="1:4" ht="12.75">
      <c r="A60" s="90">
        <v>2005</v>
      </c>
      <c r="B60" s="91">
        <v>5750</v>
      </c>
      <c r="C60" s="91">
        <v>5540</v>
      </c>
      <c r="D60" s="91">
        <v>5890</v>
      </c>
    </row>
    <row r="61" spans="1:4" ht="12.75">
      <c r="A61" s="90">
        <v>2006</v>
      </c>
      <c r="B61" s="91">
        <v>5770</v>
      </c>
      <c r="C61" s="91">
        <v>5610</v>
      </c>
      <c r="D61" s="91">
        <v>5880</v>
      </c>
    </row>
    <row r="62" spans="1:4" ht="12.75">
      <c r="A62" s="90">
        <v>2007</v>
      </c>
      <c r="B62" s="91">
        <v>5750</v>
      </c>
      <c r="C62" s="91">
        <v>5660</v>
      </c>
      <c r="D62" s="91">
        <v>5810</v>
      </c>
    </row>
    <row r="63" spans="1:4" ht="12.75">
      <c r="A63" s="90">
        <v>2008</v>
      </c>
      <c r="B63" s="91">
        <v>5680</v>
      </c>
      <c r="C63" s="91">
        <v>5640</v>
      </c>
      <c r="D63" s="91">
        <v>5710</v>
      </c>
    </row>
    <row r="64" spans="1:4" ht="12.75">
      <c r="A64" s="90">
        <v>2009</v>
      </c>
      <c r="B64" s="91">
        <v>5870</v>
      </c>
      <c r="C64" s="91">
        <v>5850</v>
      </c>
      <c r="D64" s="91">
        <v>5890</v>
      </c>
    </row>
    <row r="65" spans="1:4" ht="12.75">
      <c r="A65" s="84">
        <v>2010</v>
      </c>
      <c r="B65" s="91">
        <v>5920</v>
      </c>
      <c r="C65" s="91">
        <v>5860</v>
      </c>
      <c r="D65" s="91">
        <v>5960</v>
      </c>
    </row>
    <row r="66" spans="1:4" ht="12.75">
      <c r="A66" s="84">
        <v>2011</v>
      </c>
      <c r="B66" s="91">
        <v>5940</v>
      </c>
      <c r="C66" s="91">
        <v>5860</v>
      </c>
      <c r="D66" s="91">
        <v>5980</v>
      </c>
    </row>
    <row r="67" spans="1:4" ht="12.75">
      <c r="A67" s="84">
        <v>2012</v>
      </c>
      <c r="B67" s="91">
        <v>6020</v>
      </c>
      <c r="C67" s="91">
        <v>5920</v>
      </c>
      <c r="D67" s="91">
        <v>6080</v>
      </c>
    </row>
    <row r="68" spans="1:4" ht="12.75">
      <c r="A68" s="84">
        <v>2013</v>
      </c>
      <c r="B68" s="91">
        <v>6220</v>
      </c>
      <c r="C68" s="91">
        <v>6340</v>
      </c>
      <c r="D68" s="91">
        <v>6160</v>
      </c>
    </row>
    <row r="69" spans="1:4" ht="12.75">
      <c r="A69" s="84">
        <v>2014</v>
      </c>
      <c r="B69" s="93">
        <v>6260</v>
      </c>
      <c r="C69" s="93">
        <v>6400</v>
      </c>
      <c r="D69" s="93">
        <v>6180</v>
      </c>
    </row>
    <row r="70" spans="1:4" ht="12.75">
      <c r="A70" s="84">
        <v>2015</v>
      </c>
      <c r="B70" s="93">
        <v>6270</v>
      </c>
      <c r="C70" s="93">
        <v>6440</v>
      </c>
      <c r="D70" s="93">
        <v>6170</v>
      </c>
    </row>
    <row r="71" spans="1:4" ht="12.75">
      <c r="A71" s="84">
        <v>2016</v>
      </c>
      <c r="B71" s="93">
        <v>6330</v>
      </c>
      <c r="C71" s="93">
        <v>6560</v>
      </c>
      <c r="D71" s="93">
        <v>6190</v>
      </c>
    </row>
    <row r="72" spans="1:4" ht="12.75">
      <c r="A72" s="86" t="s">
        <v>79</v>
      </c>
      <c r="B72" s="100">
        <v>6550</v>
      </c>
      <c r="C72" s="100">
        <v>6800</v>
      </c>
      <c r="D72" s="100">
        <v>6400</v>
      </c>
    </row>
  </sheetData>
  <sheetProtection/>
  <printOptions horizontalCentered="1" verticalCentered="1"/>
  <pageMargins left="0" right="0.35433070866141736" top="0.61" bottom="0.57" header="0.38" footer="0.35"/>
  <pageSetup fitToHeight="1" fitToWidth="1" horizontalDpi="600" verticalDpi="600" orientation="landscape" paperSize="9" r:id="rId2"/>
  <headerFooter alignWithMargins="0">
    <oddFooter>&amp;L&amp;Z&amp;F</oddFooter>
  </headerFooter>
  <rowBreaks count="1" manualBreakCount="1">
    <brk id="58" max="255" man="1"/>
  </rowBreaks>
  <drawing r:id="rId1"/>
</worksheet>
</file>

<file path=xl/worksheets/sheet8.xml><?xml version="1.0" encoding="utf-8"?>
<worksheet xmlns="http://schemas.openxmlformats.org/spreadsheetml/2006/main" xmlns:r="http://schemas.openxmlformats.org/officeDocument/2006/relationships">
  <sheetPr>
    <tabColor theme="7" tint="0.39998000860214233"/>
  </sheetPr>
  <dimension ref="A1:H49"/>
  <sheetViews>
    <sheetView showGridLines="0" zoomScalePageLayoutView="0" workbookViewId="0" topLeftCell="A1">
      <selection activeCell="J1" sqref="J1"/>
    </sheetView>
  </sheetViews>
  <sheetFormatPr defaultColWidth="11.421875" defaultRowHeight="12.75"/>
  <cols>
    <col min="1" max="1" width="20.7109375" style="80" customWidth="1"/>
    <col min="2" max="2" width="12.7109375" style="80" customWidth="1"/>
    <col min="3" max="14" width="10.7109375" style="80" customWidth="1"/>
    <col min="15" max="16384" width="11.421875" style="80" customWidth="1"/>
  </cols>
  <sheetData>
    <row r="1" spans="1:6" ht="25.5" customHeight="1">
      <c r="A1" s="176" t="s">
        <v>117</v>
      </c>
      <c r="B1" s="135"/>
      <c r="C1" s="135"/>
      <c r="D1" s="135"/>
      <c r="E1" s="135"/>
      <c r="F1" s="135"/>
    </row>
    <row r="2" spans="1:6" ht="15">
      <c r="A2" s="104"/>
      <c r="B2" s="103"/>
      <c r="C2" s="103"/>
      <c r="D2" s="103"/>
      <c r="E2" s="103"/>
      <c r="F2" s="105"/>
    </row>
    <row r="5" ht="12.75">
      <c r="A5" s="81"/>
    </row>
    <row r="6" ht="12.75">
      <c r="A6" s="81"/>
    </row>
    <row r="8" ht="13.5" customHeight="1">
      <c r="A8" s="107"/>
    </row>
    <row r="9" spans="7:8" s="81" customFormat="1" ht="13.5" customHeight="1">
      <c r="G9" s="80"/>
      <c r="H9" s="80"/>
    </row>
    <row r="10" spans="1:8" s="81" customFormat="1" ht="13.5" customHeight="1">
      <c r="A10" s="107"/>
      <c r="G10" s="80"/>
      <c r="H10" s="80"/>
    </row>
    <row r="11" spans="1:8" s="81" customFormat="1" ht="13.5" customHeight="1">
      <c r="A11" s="107"/>
      <c r="G11" s="80"/>
      <c r="H11" s="80"/>
    </row>
    <row r="12" spans="1:8" s="81" customFormat="1" ht="13.5" customHeight="1">
      <c r="A12" s="107"/>
      <c r="G12" s="80"/>
      <c r="H12" s="80"/>
    </row>
    <row r="13" spans="1:8" s="81" customFormat="1" ht="13.5" customHeight="1">
      <c r="A13" s="107"/>
      <c r="G13" s="80"/>
      <c r="H13" s="80"/>
    </row>
    <row r="14" spans="1:8" s="81" customFormat="1" ht="13.5" customHeight="1">
      <c r="A14" s="107"/>
      <c r="G14" s="80"/>
      <c r="H14" s="80"/>
    </row>
    <row r="15" spans="1:8" s="81" customFormat="1" ht="13.5" customHeight="1">
      <c r="A15" s="107"/>
      <c r="G15" s="80"/>
      <c r="H15" s="80"/>
    </row>
    <row r="16" spans="1:8" s="81" customFormat="1" ht="13.5" customHeight="1">
      <c r="A16" s="107"/>
      <c r="G16" s="80"/>
      <c r="H16" s="80"/>
    </row>
    <row r="17" spans="1:8" s="81" customFormat="1" ht="13.5" customHeight="1">
      <c r="A17" s="107"/>
      <c r="G17" s="80"/>
      <c r="H17" s="80"/>
    </row>
    <row r="18" spans="1:8" s="81" customFormat="1" ht="13.5" customHeight="1">
      <c r="A18" s="107"/>
      <c r="G18" s="80"/>
      <c r="H18" s="80"/>
    </row>
    <row r="19" spans="1:8" s="81" customFormat="1" ht="13.5" customHeight="1">
      <c r="A19" s="107"/>
      <c r="G19" s="80"/>
      <c r="H19" s="80"/>
    </row>
    <row r="20" spans="1:8" s="81" customFormat="1" ht="12.75">
      <c r="A20" s="107"/>
      <c r="G20" s="80"/>
      <c r="H20" s="80"/>
    </row>
    <row r="25" spans="3:7" ht="12.75">
      <c r="C25" s="115"/>
      <c r="G25" s="192" t="s">
        <v>99</v>
      </c>
    </row>
    <row r="26" ht="12.75">
      <c r="A26" s="96" t="s">
        <v>98</v>
      </c>
    </row>
    <row r="27" spans="3:5" ht="12.75">
      <c r="C27" s="105"/>
      <c r="D27" s="105"/>
      <c r="E27" s="105"/>
    </row>
    <row r="30" spans="1:2" ht="12.75">
      <c r="A30" s="106" t="s">
        <v>59</v>
      </c>
      <c r="B30" s="106" t="s">
        <v>33</v>
      </c>
    </row>
    <row r="31" spans="1:2" ht="12.75">
      <c r="A31" s="108" t="s">
        <v>36</v>
      </c>
      <c r="B31" s="109">
        <v>7320</v>
      </c>
    </row>
    <row r="32" spans="1:2" ht="12.75">
      <c r="A32" s="110" t="s">
        <v>35</v>
      </c>
      <c r="B32" s="111">
        <v>7400</v>
      </c>
    </row>
    <row r="33" spans="1:2" ht="12.75">
      <c r="A33" s="112" t="s">
        <v>100</v>
      </c>
      <c r="B33" s="111">
        <v>8300</v>
      </c>
    </row>
    <row r="34" spans="1:3" ht="12.75">
      <c r="A34" s="112" t="s">
        <v>103</v>
      </c>
      <c r="B34" s="111">
        <v>8430</v>
      </c>
      <c r="C34" s="116"/>
    </row>
    <row r="35" spans="1:2" ht="12.75">
      <c r="A35" s="112" t="s">
        <v>38</v>
      </c>
      <c r="B35" s="111">
        <v>8480</v>
      </c>
    </row>
    <row r="36" spans="1:2" ht="12.75">
      <c r="A36" s="112" t="s">
        <v>67</v>
      </c>
      <c r="B36" s="111">
        <v>8620</v>
      </c>
    </row>
    <row r="37" spans="1:2" ht="12.75">
      <c r="A37" s="113" t="s">
        <v>73</v>
      </c>
      <c r="B37" s="111">
        <v>8630</v>
      </c>
    </row>
    <row r="38" spans="1:2" ht="12.75">
      <c r="A38" s="112" t="s">
        <v>34</v>
      </c>
      <c r="B38" s="111">
        <v>9100</v>
      </c>
    </row>
    <row r="39" spans="1:2" ht="12.75">
      <c r="A39" s="112" t="s">
        <v>37</v>
      </c>
      <c r="B39" s="111">
        <v>9310</v>
      </c>
    </row>
    <row r="40" spans="1:2" ht="12.75">
      <c r="A40" s="112" t="s">
        <v>39</v>
      </c>
      <c r="B40" s="111">
        <v>9550</v>
      </c>
    </row>
    <row r="41" spans="1:2" ht="12.75">
      <c r="A41" s="112" t="s">
        <v>40</v>
      </c>
      <c r="B41" s="111">
        <v>10850</v>
      </c>
    </row>
    <row r="42" spans="1:2" ht="12.75">
      <c r="A42" s="187" t="s">
        <v>69</v>
      </c>
      <c r="B42" s="114">
        <v>11630</v>
      </c>
    </row>
    <row r="43" spans="1:2" ht="12.75">
      <c r="A43" s="112" t="s">
        <v>72</v>
      </c>
      <c r="B43" s="114">
        <v>11730</v>
      </c>
    </row>
    <row r="44" spans="1:2" ht="12.75">
      <c r="A44" s="188" t="s">
        <v>101</v>
      </c>
      <c r="B44" s="182">
        <v>13280</v>
      </c>
    </row>
    <row r="49" ht="12.75">
      <c r="A49" s="116"/>
    </row>
  </sheetData>
  <sheetProtection/>
  <printOptions/>
  <pageMargins left="0.39" right="0.36" top="1" bottom="1"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2018; 09</dc:title>
  <dc:subject/>
  <dc:creator>MENJ-DEPP;Ministère de l'éducation nationale et de la Jeunesse, Direction de l'évaluation, de la prospective et de la performance</dc:creator>
  <cp:keywords>Investissement</cp:keywords>
  <dc:description>dépense, éducation, premier degré</dc:description>
  <cp:lastModifiedBy>Administration centrale</cp:lastModifiedBy>
  <cp:lastPrinted>2018-09-27T07:14:43Z</cp:lastPrinted>
  <dcterms:created xsi:type="dcterms:W3CDTF">1999-07-12T12:45:35Z</dcterms:created>
  <dcterms:modified xsi:type="dcterms:W3CDTF">2018-12-03T16:18:31Z</dcterms:modified>
  <cp:category/>
  <cp:version/>
  <cp:contentType/>
  <cp:contentStatus/>
</cp:coreProperties>
</file>